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5460" firstSheet="1" activeTab="4"/>
  </bookViews>
  <sheets>
    <sheet name="AVALIAÇÃO" sheetId="4" state="hidden" r:id="rId1"/>
    <sheet name="1 e 2 Execução e Qualidade" sheetId="11" r:id="rId2"/>
    <sheet name="3 Encargos" sheetId="9" r:id="rId3"/>
    <sheet name="4 e 5 Dctos Empregados" sheetId="6" r:id="rId4"/>
    <sheet name="6 Faltas" sheetId="13" r:id="rId5"/>
    <sheet name="Plan1" sheetId="14" r:id="rId6"/>
  </sheets>
  <definedNames>
    <definedName name="_xlnm.Print_Area" localSheetId="1">'1 e 2 Execução e Qualidade'!$A$1:$L$65</definedName>
    <definedName name="_xlnm.Print_Area" localSheetId="2">'3 Encargos'!$A$1:$I$25</definedName>
    <definedName name="_xlnm.Print_Area" localSheetId="3">'4 e 5 Dctos Empregados'!$A$1:$S$36</definedName>
    <definedName name="_xlnm.Print_Area" localSheetId="4">'6 Faltas'!$A$1:$AP$38</definedName>
  </definedNames>
  <calcPr calcId="145621"/>
</workbook>
</file>

<file path=xl/calcChain.xml><?xml version="1.0" encoding="utf-8"?>
<calcChain xmlns="http://schemas.openxmlformats.org/spreadsheetml/2006/main">
  <c r="D55" i="11" l="1"/>
  <c r="K55" i="11" s="1"/>
  <c r="D54" i="11"/>
  <c r="K54" i="11" s="1"/>
  <c r="D56" i="11"/>
  <c r="K57" i="11" s="1"/>
  <c r="D53" i="11"/>
  <c r="K53" i="11" s="1"/>
  <c r="AL7" i="13" l="1"/>
  <c r="AL9" i="13"/>
  <c r="AL10" i="13"/>
  <c r="AL12" i="13"/>
  <c r="AL13" i="13"/>
  <c r="AL16" i="13"/>
  <c r="AL17" i="13"/>
  <c r="AL18" i="13"/>
  <c r="AL19" i="13"/>
  <c r="AL20" i="13"/>
  <c r="AL21" i="13"/>
  <c r="AL22" i="13"/>
  <c r="AL23" i="13"/>
  <c r="AL24" i="13"/>
  <c r="AL25" i="13"/>
  <c r="AL26" i="13"/>
  <c r="AL27" i="13"/>
  <c r="AL28" i="13"/>
  <c r="AL29" i="13"/>
  <c r="AL30" i="13"/>
  <c r="AL6" i="13"/>
  <c r="AK16" i="13"/>
  <c r="AK17" i="13"/>
  <c r="AK18" i="13"/>
  <c r="AK19" i="13"/>
  <c r="AK20" i="13"/>
  <c r="AK21" i="13"/>
  <c r="AK22" i="13"/>
  <c r="AK23" i="13"/>
  <c r="AK24" i="13"/>
  <c r="AK25" i="13"/>
  <c r="AK26" i="13"/>
  <c r="AK27" i="13"/>
  <c r="AK28" i="13"/>
  <c r="AK29" i="13"/>
  <c r="AK30" i="13"/>
  <c r="AK7" i="13"/>
  <c r="AK9" i="13"/>
  <c r="AK10" i="13"/>
  <c r="AK12" i="13"/>
  <c r="AK13" i="13"/>
  <c r="AK6" i="13"/>
  <c r="AJ6" i="13"/>
  <c r="AJ17" i="13"/>
  <c r="AJ18" i="13"/>
  <c r="AJ19" i="13"/>
  <c r="AJ20" i="13"/>
  <c r="AJ21" i="13"/>
  <c r="AJ22" i="13"/>
  <c r="AJ23" i="13"/>
  <c r="AJ24" i="13"/>
  <c r="AJ25" i="13"/>
  <c r="AJ26" i="13"/>
  <c r="AJ27" i="13"/>
  <c r="AJ28" i="13"/>
  <c r="AJ29" i="13"/>
  <c r="AJ30" i="13"/>
  <c r="AJ7" i="13"/>
  <c r="AJ8" i="13"/>
  <c r="AL8" i="13" s="1"/>
  <c r="AJ9" i="13"/>
  <c r="AJ10" i="13"/>
  <c r="AJ11" i="13"/>
  <c r="AJ12" i="13"/>
  <c r="AJ13" i="13"/>
  <c r="AJ15" i="13"/>
  <c r="AJ16" i="13"/>
  <c r="AI6" i="13"/>
  <c r="AI7" i="13"/>
  <c r="AI8" i="13"/>
  <c r="AK8" i="13" s="1"/>
  <c r="AI9" i="13"/>
  <c r="AI10" i="13"/>
  <c r="AI11" i="13"/>
  <c r="AI12" i="13"/>
  <c r="AI13" i="13"/>
  <c r="AI14" i="13"/>
  <c r="AJ14" i="13" s="1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15" i="13"/>
  <c r="AI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O17" i="13"/>
  <c r="AO1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M17" i="13"/>
  <c r="AM18" i="13"/>
  <c r="AM19" i="13"/>
  <c r="AM20" i="13"/>
  <c r="AM21" i="13"/>
  <c r="AM22" i="13"/>
  <c r="AM23" i="13"/>
  <c r="AM24" i="13"/>
  <c r="AM25" i="13"/>
  <c r="AM26" i="13"/>
  <c r="AM27" i="13"/>
  <c r="AM28" i="13"/>
  <c r="AM29" i="13"/>
  <c r="AM30" i="13"/>
  <c r="AK14" i="13" l="1"/>
  <c r="AL14" i="13" s="1"/>
  <c r="AK11" i="13"/>
  <c r="AL11" i="13" s="1"/>
  <c r="AK15" i="13"/>
  <c r="AL15" i="13" s="1"/>
  <c r="K56" i="11" l="1"/>
  <c r="K58" i="11" s="1"/>
</calcChain>
</file>

<file path=xl/sharedStrings.xml><?xml version="1.0" encoding="utf-8"?>
<sst xmlns="http://schemas.openxmlformats.org/spreadsheetml/2006/main" count="934" uniqueCount="257">
  <si>
    <t>ÓTIMO</t>
  </si>
  <si>
    <t>BOM</t>
  </si>
  <si>
    <t>REGULAR</t>
  </si>
  <si>
    <t>RUIM</t>
  </si>
  <si>
    <t>S</t>
  </si>
  <si>
    <t>Sim</t>
  </si>
  <si>
    <t>N</t>
  </si>
  <si>
    <t>Não</t>
  </si>
  <si>
    <t>NA</t>
  </si>
  <si>
    <t>Não se aplica</t>
  </si>
  <si>
    <t xml:space="preserve">N° </t>
  </si>
  <si>
    <t>NOME</t>
  </si>
  <si>
    <t>CARGO / FUNÇÃO</t>
  </si>
  <si>
    <t>Ficha de Registro</t>
  </si>
  <si>
    <t>Contrato de Trabalho</t>
  </si>
  <si>
    <t>Atestado de Saúde Ocupacional (ASO)</t>
  </si>
  <si>
    <t>Folha de Pagamento</t>
  </si>
  <si>
    <t>Comprovante de Crédito</t>
  </si>
  <si>
    <t>Cartão de Ponto</t>
  </si>
  <si>
    <t>Documentos dos empregados</t>
  </si>
  <si>
    <t>Encargos Sociais</t>
  </si>
  <si>
    <t>NOTA FINAL</t>
  </si>
  <si>
    <t>Qualidade das limpezas</t>
  </si>
  <si>
    <t>Execução dos serviços</t>
  </si>
  <si>
    <t>COMPETÊNCIA:</t>
  </si>
  <si>
    <t>Assiduidade</t>
  </si>
  <si>
    <t>Reposição dos postos de trabalho</t>
  </si>
  <si>
    <t>PONTO AVALIADO</t>
  </si>
  <si>
    <t>REPRESENTANTES</t>
  </si>
  <si>
    <t>ASSINATURA</t>
  </si>
  <si>
    <t>DATA</t>
  </si>
  <si>
    <t>CONFERÊNCIA</t>
  </si>
  <si>
    <t>AVALIAÇÃO</t>
  </si>
  <si>
    <t>NOTA</t>
  </si>
  <si>
    <t>CONTRATANTE</t>
  </si>
  <si>
    <t>CONTRATADA</t>
  </si>
  <si>
    <t>PCMSO</t>
  </si>
  <si>
    <t>Certificado da CIPA ou designado</t>
  </si>
  <si>
    <t>Comprovantes da Folha de Pagamento</t>
  </si>
  <si>
    <t>GFIP SEFIP</t>
  </si>
  <si>
    <t>SERVENTE DE LIMPEZA</t>
  </si>
  <si>
    <t>F</t>
  </si>
  <si>
    <t>Desligado ou afastado</t>
  </si>
  <si>
    <t>Documentação completa</t>
  </si>
  <si>
    <t>Documentação incompleta</t>
  </si>
  <si>
    <t>DESCRIÇÃO</t>
  </si>
  <si>
    <t>LEGENDA</t>
  </si>
  <si>
    <t>RELATÓRIO ANALÍTICO DE GPS</t>
  </si>
  <si>
    <t>RELATÓRIO DE COMPENSAÇÕES</t>
  </si>
  <si>
    <t>COMPROVANTE DE DECLARAÇÃO DAS CONTRIBUIÇÕES A RECOLHER À PREVIDÊNCIA SOCIAL E A OUTRAS ENTIDADES E FUNDOS POR FPAS</t>
  </si>
  <si>
    <t>DARF INSS E COMPROVANATE DE PAGAMENTO</t>
  </si>
  <si>
    <t>RELATÓRIO DA DECLARAÇÃO COMPLETA - DCTFWeb</t>
  </si>
  <si>
    <t>RELAÇÃO DE TRABALHADORES CONSTANTES NO ARQUIVO SEFIP - RESUMO DO FECHAMENTO EMPRESA</t>
  </si>
  <si>
    <t>RELAÇÃO DE TRABALHADORES CONSTANTES NO ARQUIVO SEFIP - RESUMO DO FECHAMENTO EMPRESA FGTS</t>
  </si>
  <si>
    <t>RESUMO DAS INFORMAÇÕES À PREVIDÊNCIA SOCIAL CONSTANTES NO ARQUIVO SEFIP EMPRESA</t>
  </si>
  <si>
    <t>PROTOCOLO DE CONECTIVIDADE SOCIAL</t>
  </si>
  <si>
    <t>RELATÓRIO ANALÍTICO DA GRF</t>
  </si>
  <si>
    <t>GRF - GUIA DE RECOLHIMENTO DO FGTS – GRF E COMPROVANTE DE PAGAMENTO</t>
  </si>
  <si>
    <t>RELAÇÃO DE TRABALHADORES/OBRAS - RET</t>
  </si>
  <si>
    <t>No</t>
  </si>
  <si>
    <t>Igual ou superior a 90%</t>
  </si>
  <si>
    <t>Local:</t>
  </si>
  <si>
    <t>Data:</t>
  </si>
  <si>
    <t>Hora:</t>
  </si>
  <si>
    <t>N/A</t>
  </si>
  <si>
    <t>Supervisor:</t>
  </si>
  <si>
    <t xml:space="preserve">Entende-se como itens não avaliados aqueles que não fazem parte do escopo do local avaliado  </t>
  </si>
  <si>
    <t>Inexistência de Poeira</t>
  </si>
  <si>
    <t>Ocorrência de poeira em local isolado</t>
  </si>
  <si>
    <t>Ocorrência de poeira em diversos locais</t>
  </si>
  <si>
    <t>Inexistência de Sujidades e Insetos</t>
  </si>
  <si>
    <t>Ocorrência isolada de lixeira fora do padrão</t>
  </si>
  <si>
    <t>Ocorrência de lixeiras fora do padrão</t>
  </si>
  <si>
    <t>Dispenser abastecidos</t>
  </si>
  <si>
    <t>Ocorrência de falta de abastecimento</t>
  </si>
  <si>
    <t>Ocorrência isolada de falta de abastecimento</t>
  </si>
  <si>
    <t>Piso sujo e/ou molhado</t>
  </si>
  <si>
    <t>Local Avaliado</t>
  </si>
  <si>
    <t>Nota</t>
  </si>
  <si>
    <t>Portas</t>
  </si>
  <si>
    <t>Vasos</t>
  </si>
  <si>
    <t>Cabines</t>
  </si>
  <si>
    <t>Maçanetas</t>
  </si>
  <si>
    <t>Chuveiros</t>
  </si>
  <si>
    <t>Batentes</t>
  </si>
  <si>
    <t>Azulejos</t>
  </si>
  <si>
    <t>Teto</t>
  </si>
  <si>
    <t>Pisos</t>
  </si>
  <si>
    <t>Paredes</t>
  </si>
  <si>
    <t>Ralos</t>
  </si>
  <si>
    <t>Rodapés</t>
  </si>
  <si>
    <t>Pias</t>
  </si>
  <si>
    <t>Divisórias</t>
  </si>
  <si>
    <t>Torneiras</t>
  </si>
  <si>
    <t>Gabinetes</t>
  </si>
  <si>
    <t xml:space="preserve">Espelhos </t>
  </si>
  <si>
    <t>Mictórios</t>
  </si>
  <si>
    <t>Piso</t>
  </si>
  <si>
    <t>Escadas</t>
  </si>
  <si>
    <t>Mesas</t>
  </si>
  <si>
    <t>Toldos</t>
  </si>
  <si>
    <t>Cadeiras</t>
  </si>
  <si>
    <t>Instalações Sanitárias</t>
  </si>
  <si>
    <t>Armários</t>
  </si>
  <si>
    <t>Prateleiras</t>
  </si>
  <si>
    <t>Telefones</t>
  </si>
  <si>
    <t>Móveis em Geral</t>
  </si>
  <si>
    <t>Cestos de Lixo</t>
  </si>
  <si>
    <t>Cestos de Lixo vazios</t>
  </si>
  <si>
    <t>Item não avaliado</t>
  </si>
  <si>
    <t>Não Avalidado</t>
  </si>
  <si>
    <t>Corrimãos</t>
  </si>
  <si>
    <t>Satisfatório (Nota 1)</t>
  </si>
  <si>
    <t xml:space="preserve"> Insatisfatório (Nota 3)</t>
  </si>
  <si>
    <t>PARÂMETROS:</t>
  </si>
  <si>
    <t>VALIDAÇÃO:</t>
  </si>
  <si>
    <t>CRITÉRIOS DE AVALIAÇÃO:</t>
  </si>
  <si>
    <t>Parcialmente satisfatório (Nota 2)</t>
  </si>
  <si>
    <t>Conformidade TOTAL dos Critérios Avaliados:</t>
  </si>
  <si>
    <t>Conformidade PARCIAL dos Critérios Avaliados:</t>
  </si>
  <si>
    <t>Desconformidade TOTAL dos Critérios Avaliados:</t>
  </si>
  <si>
    <t>CLASSIFICAÇÃO</t>
  </si>
  <si>
    <t>TOTAL DE ITENS AVALIADOS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</si>
  <si>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</si>
  <si>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</si>
  <si>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</si>
  <si>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</si>
  <si>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</si>
  <si>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</si>
  <si>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</si>
  <si>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</si>
  <si>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</si>
  <si>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</si>
  <si>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</si>
  <si>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</si>
  <si>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</si>
  <si>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</si>
  <si>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</si>
  <si>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</si>
  <si>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</si>
  <si>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</si>
  <si>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</si>
  <si>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</si>
  <si>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</si>
  <si>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</si>
  <si>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</si>
  <si>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</si>
  <si>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</si>
  <si>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</si>
  <si>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1.28</t>
  </si>
  <si>
    <t>1.27</t>
  </si>
  <si>
    <t>1.29</t>
  </si>
  <si>
    <t>1.30</t>
  </si>
  <si>
    <t>1.31</t>
  </si>
  <si>
    <t>1.32</t>
  </si>
  <si>
    <t>1.33</t>
  </si>
  <si>
    <t>1.34</t>
  </si>
  <si>
    <t>1.35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</si>
  <si>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</si>
  <si>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</si>
  <si>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</si>
  <si>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</si>
  <si>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</si>
  <si>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</si>
  <si>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</si>
  <si>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</si>
  <si>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</si>
  <si>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</si>
  <si>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</si>
  <si>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</si>
  <si>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</si>
  <si>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</si>
  <si>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</si>
  <si>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</si>
  <si>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</si>
  <si>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</si>
  <si>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</si>
  <si>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</si>
  <si>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</si>
  <si>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</si>
  <si>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1. Local de Trabalho</t>
  </si>
  <si>
    <t>Computadores</t>
  </si>
  <si>
    <t>Cortinas e persianas</t>
  </si>
  <si>
    <t>Peitoril de janelas</t>
  </si>
  <si>
    <t>Vidros de janelas</t>
  </si>
  <si>
    <t>Interruptores e tomadas</t>
  </si>
  <si>
    <t>Quadros e espelhos</t>
  </si>
  <si>
    <t>Extintores de incêncio</t>
  </si>
  <si>
    <t>Placas de sinalização</t>
  </si>
  <si>
    <t>Dispenser de Papel Toalha</t>
  </si>
  <si>
    <t>Dispenser de Sabone Líquido</t>
  </si>
  <si>
    <t>Dispenser de Alcool em Gel</t>
  </si>
  <si>
    <t>Filtros e bebedouros</t>
  </si>
  <si>
    <t>Cestos de lixos</t>
  </si>
  <si>
    <t>Válvulas de descarga</t>
  </si>
  <si>
    <t>Dispenser de papel toalha</t>
  </si>
  <si>
    <t>Dispenser de papel higienico</t>
  </si>
  <si>
    <t>Dispenser de sabone líquido</t>
  </si>
  <si>
    <t>Dispenser de alcool em gel</t>
  </si>
  <si>
    <t>PONTUAÇÃO</t>
  </si>
  <si>
    <t>PONTUAÇÃO MÁXIMA:</t>
  </si>
  <si>
    <t>SATISFATÓRIO</t>
  </si>
  <si>
    <t>PARCIALMENTE SATISFATÓRIO</t>
  </si>
  <si>
    <t>INSATISFATÓRIO</t>
  </si>
  <si>
    <t>NOTA MÁXIMA POSSÍVEL</t>
  </si>
  <si>
    <t>NÃO AVALIADO</t>
  </si>
  <si>
    <t>SATISFATÓRIO (1)</t>
  </si>
  <si>
    <t>PARCIALMENTE SATISFATÓRIO (2)</t>
  </si>
  <si>
    <t>INSATISFATÓRIO (3)</t>
  </si>
  <si>
    <t>(Pontuação máxima / total de itens avaliados)</t>
  </si>
  <si>
    <t>(Pontuação atingida / total de itens avaliados)</t>
  </si>
  <si>
    <t>Item</t>
  </si>
  <si>
    <t>PESO DO ITEM AVALIADO</t>
  </si>
  <si>
    <t>p</t>
  </si>
  <si>
    <t>FALTAS</t>
  </si>
  <si>
    <t>FALTA</t>
  </si>
  <si>
    <t>Nº</t>
  </si>
  <si>
    <t>D</t>
  </si>
  <si>
    <t>C</t>
  </si>
  <si>
    <t>COBERTURA</t>
  </si>
  <si>
    <t>DESCANSO</t>
  </si>
  <si>
    <t>LEGENDA DA CLASSIFICAÇÃO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</si>
  <si>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</si>
  <si>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</si>
  <si>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</si>
  <si>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</si>
  <si>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</si>
  <si>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</si>
  <si>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</si>
  <si>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</si>
  <si>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</si>
  <si>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</si>
  <si>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</si>
  <si>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</si>
  <si>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</si>
  <si>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DIAS ÚTEIS</t>
  </si>
  <si>
    <t>T</t>
  </si>
  <si>
    <t>TRABALHADO</t>
  </si>
  <si>
    <t>% ATEND.</t>
  </si>
  <si>
    <t>RESUMO</t>
  </si>
  <si>
    <t>ATENDIMENTO</t>
  </si>
  <si>
    <t>DIAS DO MÊS</t>
  </si>
  <si>
    <t>Igual ou superior a 70% e abaixo de 90%</t>
  </si>
  <si>
    <t>Abaixo de  70%</t>
  </si>
  <si>
    <t>PERCENTUAL DE ATENDIMENTO (6)</t>
  </si>
  <si>
    <t>RECIBO DE ENTREGA DA DECLARAÇÃO DE DÉBITOS E CRÉDITOS TRIBUTÁRIOS PREVIDENCIÁRIOS - DCTFWeb</t>
  </si>
  <si>
    <t>4 - DOCUMENTOS CONTRATUAIS DOS EMPREGADOS</t>
  </si>
  <si>
    <t>5 - COMPROVANTES DA FOLHA PAGTO</t>
  </si>
  <si>
    <t>ANEXO VII - AVALIAÇÃO DA EXECUÇÃO E QUALIDADE DOS SERVIÇOS</t>
  </si>
  <si>
    <t>Estruturas Metálicas</t>
  </si>
  <si>
    <t>Documento não exigÍvel</t>
  </si>
  <si>
    <t>ANEXO VII - CONTROLE DE ENTREGA DOS DOCUMENTOS RELATIVOS AOS ENCARGOS SOCIAIS</t>
  </si>
  <si>
    <t>ANEXO VII - DOCUMENTOS DOS EMPREGADOS E COMPROVANTES</t>
  </si>
  <si>
    <t>ANEXO VII - CONTROLE DE FALTAS</t>
  </si>
  <si>
    <t>Ficha de Entrega de Uniformes com Certificados de Aprovação</t>
  </si>
  <si>
    <t>Ficha de Entrega de EPIs com Certificado de Aprovação</t>
  </si>
  <si>
    <t>PGR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</si>
</sst>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16]m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8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8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59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0" fontId="9" fillId="4" borderId="41" xfId="0" applyFont="1" applyFill="1" applyBorder="1" applyAlignment="1" applyProtection="1">
      <alignment horizontal="center" vertical="center"/>
      <protection locked="0"/>
    </xf>
    <xf numFmtId="0" fontId="9" fillId="4" borderId="60" xfId="0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9" fillId="4" borderId="45" xfId="0" applyFont="1" applyFill="1" applyBorder="1" applyAlignment="1" applyProtection="1">
      <alignment horizontal="center" vertical="center"/>
      <protection locked="0"/>
    </xf>
    <xf numFmtId="0" fontId="9" fillId="4" borderId="46" xfId="0" applyFont="1" applyFill="1" applyBorder="1" applyAlignment="1" applyProtection="1">
      <alignment horizontal="center" vertical="center"/>
      <protection locked="0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9" fillId="4" borderId="47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0" xfId="0" applyFill="1" applyProtection="1"/>
    <xf numFmtId="0" fontId="0" fillId="0" borderId="0" xfId="0" applyBorder="1" applyProtection="1"/>
    <xf numFmtId="0" fontId="0" fillId="2" borderId="0" xfId="0" applyFill="1" applyBorder="1" applyProtection="1"/>
    <xf numFmtId="0" fontId="6" fillId="0" borderId="53" xfId="0" applyFont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9" fillId="2" borderId="0" xfId="0" applyFont="1" applyFill="1" applyProtection="1"/>
    <xf numFmtId="0" fontId="8" fillId="3" borderId="29" xfId="0" applyFont="1" applyFill="1" applyBorder="1" applyAlignment="1" applyProtection="1">
      <alignment horizontal="center" textRotation="90" wrapText="1"/>
    </xf>
    <xf numFmtId="0" fontId="8" fillId="3" borderId="27" xfId="0" applyFont="1" applyFill="1" applyBorder="1" applyAlignment="1" applyProtection="1">
      <alignment horizontal="center" textRotation="90" wrapText="1"/>
    </xf>
    <xf numFmtId="0" fontId="8" fillId="3" borderId="62" xfId="0" applyFont="1" applyFill="1" applyBorder="1" applyAlignment="1" applyProtection="1">
      <alignment horizontal="center" textRotation="90" wrapText="1"/>
    </xf>
    <xf numFmtId="0" fontId="8" fillId="3" borderId="63" xfId="0" applyFont="1" applyFill="1" applyBorder="1" applyAlignment="1" applyProtection="1">
      <alignment horizontal="center" textRotation="90" wrapText="1"/>
    </xf>
    <xf numFmtId="0" fontId="8" fillId="3" borderId="28" xfId="0" applyFont="1" applyFill="1" applyBorder="1" applyAlignment="1" applyProtection="1">
      <alignment horizontal="center" textRotation="90" wrapText="1"/>
    </xf>
    <xf numFmtId="0" fontId="9" fillId="2" borderId="0" xfId="0" applyFont="1" applyFill="1" applyAlignment="1" applyProtection="1">
      <alignment horizontal="center"/>
    </xf>
    <xf numFmtId="0" fontId="8" fillId="3" borderId="58" xfId="0" applyFont="1" applyFill="1" applyBorder="1" applyAlignment="1" applyProtection="1">
      <alignment horizontal="center" textRotation="90" wrapText="1"/>
    </xf>
    <xf numFmtId="0" fontId="0" fillId="2" borderId="14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9" fillId="2" borderId="26" xfId="0" applyFont="1" applyFill="1" applyBorder="1" applyAlignment="1" applyProtection="1">
      <alignment horizontal="center" vertical="center"/>
    </xf>
    <xf numFmtId="0" fontId="7" fillId="3" borderId="54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1" fontId="7" fillId="2" borderId="64" xfId="0" applyNumberFormat="1" applyFont="1" applyFill="1" applyBorder="1" applyAlignment="1" applyProtection="1">
      <alignment horizontal="left" vertical="center"/>
      <protection locked="0"/>
    </xf>
    <xf numFmtId="1" fontId="7" fillId="2" borderId="15" xfId="0" applyNumberFormat="1" applyFont="1" applyFill="1" applyBorder="1" applyAlignment="1" applyProtection="1">
      <alignment horizontal="left" vertical="center"/>
      <protection locked="0"/>
    </xf>
    <xf numFmtId="1" fontId="7" fillId="2" borderId="65" xfId="0" applyNumberFormat="1" applyFont="1" applyFill="1" applyBorder="1" applyAlignment="1" applyProtection="1">
      <alignment horizontal="left" vertical="center"/>
      <protection locked="0"/>
    </xf>
    <xf numFmtId="1" fontId="7" fillId="2" borderId="38" xfId="0" applyNumberFormat="1" applyFont="1" applyFill="1" applyBorder="1" applyAlignment="1" applyProtection="1">
      <alignment horizontal="left" vertical="center"/>
      <protection locked="0"/>
    </xf>
    <xf numFmtId="1" fontId="7" fillId="2" borderId="48" xfId="0" applyNumberFormat="1" applyFont="1" applyFill="1" applyBorder="1" applyAlignment="1" applyProtection="1">
      <alignment horizontal="left" vertical="center"/>
      <protection locked="0"/>
    </xf>
    <xf numFmtId="1" fontId="7" fillId="2" borderId="9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</xf>
    <xf numFmtId="0" fontId="7" fillId="3" borderId="43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3" fillId="3" borderId="11" xfId="0" applyFont="1" applyFill="1" applyBorder="1" applyAlignment="1" applyProtection="1">
      <alignment horizontal="right" vertical="center"/>
    </xf>
    <xf numFmtId="0" fontId="14" fillId="2" borderId="2" xfId="0" applyFont="1" applyFill="1" applyBorder="1" applyAlignment="1" applyProtection="1">
      <protection hidden="1"/>
    </xf>
    <xf numFmtId="0" fontId="14" fillId="2" borderId="3" xfId="0" applyFont="1" applyFill="1" applyBorder="1" applyAlignment="1" applyProtection="1">
      <protection hidden="1"/>
    </xf>
    <xf numFmtId="0" fontId="14" fillId="2" borderId="4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6" fillId="2" borderId="66" xfId="0" applyFont="1" applyFill="1" applyBorder="1" applyAlignment="1" applyProtection="1">
      <alignment vertical="center"/>
      <protection hidden="1"/>
    </xf>
    <xf numFmtId="0" fontId="6" fillId="2" borderId="67" xfId="0" applyFont="1" applyFill="1" applyBorder="1" applyAlignment="1" applyProtection="1">
      <alignment vertical="center"/>
      <protection hidden="1"/>
    </xf>
    <xf numFmtId="0" fontId="6" fillId="2" borderId="68" xfId="0" applyFont="1" applyFill="1" applyBorder="1" applyAlignment="1" applyProtection="1">
      <alignment vertical="center"/>
      <protection hidden="1"/>
    </xf>
    <xf numFmtId="0" fontId="6" fillId="2" borderId="69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71" xfId="0" applyFont="1" applyFill="1" applyBorder="1" applyAlignment="1" applyProtection="1">
      <alignment horizontal="center" vertical="center"/>
      <protection hidden="1"/>
    </xf>
    <xf numFmtId="0" fontId="7" fillId="2" borderId="72" xfId="0" applyFont="1" applyFill="1" applyBorder="1" applyAlignment="1" applyProtection="1">
      <alignment horizontal="center" vertical="center"/>
      <protection hidden="1"/>
    </xf>
    <xf numFmtId="0" fontId="7" fillId="2" borderId="73" xfId="0" applyFont="1" applyFill="1" applyBorder="1" applyAlignment="1" applyProtection="1">
      <alignment horizontal="center" vertical="center"/>
      <protection hidden="1"/>
    </xf>
    <xf numFmtId="1" fontId="7" fillId="2" borderId="37" xfId="0" applyNumberFormat="1" applyFont="1" applyFill="1" applyBorder="1" applyAlignment="1" applyProtection="1">
      <alignment horizontal="left"/>
      <protection hidden="1"/>
    </xf>
    <xf numFmtId="1" fontId="7" fillId="2" borderId="30" xfId="0" applyNumberFormat="1" applyFont="1" applyFill="1" applyBorder="1" applyAlignment="1" applyProtection="1">
      <alignment horizontal="center"/>
      <protection hidden="1"/>
    </xf>
    <xf numFmtId="1" fontId="7" fillId="2" borderId="39" xfId="0" applyNumberFormat="1" applyFont="1" applyFill="1" applyBorder="1" applyAlignment="1" applyProtection="1">
      <alignment horizontal="left"/>
      <protection hidden="1"/>
    </xf>
    <xf numFmtId="1" fontId="7" fillId="2" borderId="37" xfId="0" applyNumberFormat="1" applyFont="1" applyFill="1" applyBorder="1" applyAlignment="1" applyProtection="1">
      <protection hidden="1"/>
    </xf>
    <xf numFmtId="1" fontId="7" fillId="2" borderId="39" xfId="0" applyNumberFormat="1" applyFont="1" applyFill="1" applyBorder="1" applyAlignment="1" applyProtection="1">
      <protection hidden="1"/>
    </xf>
    <xf numFmtId="1" fontId="7" fillId="2" borderId="31" xfId="0" applyNumberFormat="1" applyFont="1" applyFill="1" applyBorder="1" applyAlignment="1" applyProtection="1">
      <alignment horizontal="left"/>
      <protection hidden="1"/>
    </xf>
    <xf numFmtId="1" fontId="7" fillId="2" borderId="31" xfId="0" applyNumberFormat="1" applyFont="1" applyFill="1" applyBorder="1" applyAlignment="1" applyProtection="1">
      <protection hidden="1"/>
    </xf>
    <xf numFmtId="1" fontId="7" fillId="2" borderId="74" xfId="0" applyNumberFormat="1" applyFont="1" applyFill="1" applyBorder="1" applyAlignment="1" applyProtection="1">
      <alignment horizontal="left"/>
      <protection hidden="1"/>
    </xf>
    <xf numFmtId="1" fontId="7" fillId="2" borderId="17" xfId="0" applyNumberFormat="1" applyFont="1" applyFill="1" applyBorder="1" applyAlignment="1" applyProtection="1">
      <alignment horizontal="center"/>
      <protection hidden="1"/>
    </xf>
    <xf numFmtId="1" fontId="7" fillId="2" borderId="22" xfId="0" applyNumberFormat="1" applyFont="1" applyFill="1" applyBorder="1" applyAlignment="1" applyProtection="1">
      <alignment horizontal="center"/>
      <protection hidden="1"/>
    </xf>
    <xf numFmtId="1" fontId="7" fillId="2" borderId="57" xfId="0" applyNumberFormat="1" applyFont="1" applyFill="1" applyBorder="1" applyAlignment="1" applyProtection="1">
      <alignment horizontal="left"/>
      <protection hidden="1"/>
    </xf>
    <xf numFmtId="0" fontId="6" fillId="2" borderId="10" xfId="0" applyFont="1" applyFill="1" applyBorder="1" applyAlignment="1" applyProtection="1">
      <protection hidden="1"/>
    </xf>
    <xf numFmtId="0" fontId="6" fillId="2" borderId="11" xfId="0" applyFont="1" applyFill="1" applyBorder="1" applyAlignment="1" applyProtection="1"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164" fontId="3" fillId="3" borderId="12" xfId="0" applyNumberFormat="1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6" fillId="2" borderId="56" xfId="0" applyFont="1" applyFill="1" applyBorder="1" applyAlignment="1" applyProtection="1">
      <alignment horizontal="center" wrapText="1"/>
      <protection locked="0"/>
    </xf>
    <xf numFmtId="1" fontId="7" fillId="2" borderId="21" xfId="0" applyNumberFormat="1" applyFont="1" applyFill="1" applyBorder="1" applyAlignment="1" applyProtection="1">
      <alignment horizontal="center"/>
      <protection hidden="1"/>
    </xf>
    <xf numFmtId="1" fontId="7" fillId="2" borderId="76" xfId="0" applyNumberFormat="1" applyFont="1" applyFill="1" applyBorder="1" applyAlignment="1" applyProtection="1">
      <alignment horizontal="left"/>
      <protection hidden="1"/>
    </xf>
    <xf numFmtId="1" fontId="7" fillId="2" borderId="76" xfId="0" applyNumberFormat="1" applyFont="1" applyFill="1" applyBorder="1" applyAlignment="1" applyProtection="1">
      <protection hidden="1"/>
    </xf>
    <xf numFmtId="1" fontId="7" fillId="2" borderId="77" xfId="0" applyNumberFormat="1" applyFont="1" applyFill="1" applyBorder="1" applyAlignment="1" applyProtection="1">
      <alignment horizontal="center"/>
      <protection hidden="1"/>
    </xf>
    <xf numFmtId="1" fontId="7" fillId="2" borderId="33" xfId="0" applyNumberFormat="1" applyFont="1" applyFill="1" applyBorder="1" applyAlignment="1" applyProtection="1">
      <alignment horizontal="left"/>
      <protection hidden="1"/>
    </xf>
    <xf numFmtId="1" fontId="7" fillId="2" borderId="49" xfId="0" applyNumberFormat="1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44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17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8" xfId="0" applyFont="1" applyFill="1" applyBorder="1" applyAlignment="1" applyProtection="1">
      <alignment vertical="center"/>
      <protection hidden="1"/>
    </xf>
    <xf numFmtId="0" fontId="6" fillId="2" borderId="79" xfId="0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6" fillId="0" borderId="44" xfId="0" applyFont="1" applyBorder="1" applyAlignment="1" applyProtection="1">
      <alignment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6" fillId="2" borderId="80" xfId="0" applyFont="1" applyFill="1" applyBorder="1" applyAlignment="1" applyProtection="1">
      <alignment vertical="center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vertical="center" wrapText="1"/>
      <protection hidden="1"/>
    </xf>
    <xf numFmtId="0" fontId="13" fillId="2" borderId="0" xfId="0" applyFont="1" applyFill="1" applyBorder="1" applyAlignment="1" applyProtection="1">
      <alignment vertical="center" wrapText="1"/>
      <protection hidden="1"/>
    </xf>
    <xf numFmtId="0" fontId="13" fillId="2" borderId="6" xfId="0" applyFont="1" applyFill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vertical="center" wrapText="1"/>
      <protection hidden="1"/>
    </xf>
    <xf numFmtId="0" fontId="13" fillId="2" borderId="8" xfId="0" applyFont="1" applyFill="1" applyBorder="1" applyAlignment="1" applyProtection="1">
      <alignment vertical="center" wrapText="1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78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9" fontId="6" fillId="2" borderId="11" xfId="2" applyFont="1" applyFill="1" applyBorder="1" applyAlignment="1" applyProtection="1">
      <alignment horizontal="center"/>
      <protection hidden="1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4" fontId="6" fillId="0" borderId="14" xfId="1" applyNumberFormat="1" applyFont="1" applyBorder="1" applyAlignment="1" applyProtection="1">
      <alignment vertical="center"/>
      <protection hidden="1"/>
    </xf>
    <xf numFmtId="4" fontId="6" fillId="0" borderId="15" xfId="1" applyNumberFormat="1" applyFont="1" applyBorder="1" applyAlignment="1" applyProtection="1">
      <alignment vertical="center"/>
      <protection hidden="1"/>
    </xf>
    <xf numFmtId="4" fontId="6" fillId="0" borderId="18" xfId="1" applyNumberFormat="1" applyFont="1" applyBorder="1" applyAlignment="1" applyProtection="1">
      <alignment vertical="center"/>
      <protection hidden="1"/>
    </xf>
    <xf numFmtId="4" fontId="6" fillId="0" borderId="19" xfId="1" applyNumberFormat="1" applyFont="1" applyBorder="1" applyAlignment="1" applyProtection="1">
      <alignment vertical="center"/>
      <protection hidden="1"/>
    </xf>
    <xf numFmtId="4" fontId="6" fillId="3" borderId="22" xfId="1" applyNumberFormat="1" applyFont="1" applyFill="1" applyBorder="1" applyAlignment="1" applyProtection="1">
      <alignment vertical="center"/>
      <protection hidden="1"/>
    </xf>
    <xf numFmtId="4" fontId="6" fillId="3" borderId="23" xfId="1" applyNumberFormat="1" applyFont="1" applyFill="1" applyBorder="1" applyAlignment="1" applyProtection="1">
      <alignment vertical="center"/>
      <protection hidden="1"/>
    </xf>
    <xf numFmtId="9" fontId="6" fillId="2" borderId="10" xfId="2" applyFont="1" applyFill="1" applyBorder="1" applyAlignment="1" applyProtection="1">
      <protection hidden="1"/>
    </xf>
    <xf numFmtId="9" fontId="6" fillId="2" borderId="12" xfId="2" applyFont="1" applyFill="1" applyBorder="1" applyAlignment="1" applyProtection="1">
      <protection hidden="1"/>
    </xf>
    <xf numFmtId="4" fontId="6" fillId="0" borderId="16" xfId="1" applyNumberFormat="1" applyFont="1" applyBorder="1" applyAlignment="1" applyProtection="1">
      <alignment horizontal="center" vertical="center"/>
      <protection hidden="1"/>
    </xf>
    <xf numFmtId="4" fontId="6" fillId="0" borderId="44" xfId="1" applyNumberFormat="1" applyFont="1" applyBorder="1" applyAlignment="1" applyProtection="1">
      <alignment horizontal="center" vertical="center"/>
      <protection hidden="1"/>
    </xf>
    <xf numFmtId="4" fontId="6" fillId="3" borderId="24" xfId="1" applyNumberFormat="1" applyFont="1" applyFill="1" applyBorder="1" applyAlignment="1" applyProtection="1">
      <alignment horizontal="center" vertical="center"/>
      <protection hidden="1"/>
    </xf>
    <xf numFmtId="10" fontId="6" fillId="5" borderId="10" xfId="2" applyNumberFormat="1" applyFont="1" applyFill="1" applyBorder="1" applyAlignment="1" applyProtection="1">
      <protection hidden="1"/>
    </xf>
    <xf numFmtId="10" fontId="6" fillId="5" borderId="11" xfId="2" applyNumberFormat="1" applyFont="1" applyFill="1" applyBorder="1" applyAlignment="1" applyProtection="1">
      <alignment horizontal="center"/>
      <protection hidden="1"/>
    </xf>
    <xf numFmtId="10" fontId="6" fillId="5" borderId="12" xfId="2" applyNumberFormat="1" applyFont="1" applyFill="1" applyBorder="1" applyAlignment="1" applyProtection="1">
      <protection hidden="1"/>
    </xf>
    <xf numFmtId="0" fontId="3" fillId="3" borderId="11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76" xfId="0" applyFont="1" applyFill="1" applyBorder="1" applyAlignment="1" applyProtection="1">
      <alignment horizontal="center" vertical="center" wrapText="1"/>
      <protection locked="0"/>
    </xf>
    <xf numFmtId="0" fontId="6" fillId="2" borderId="72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71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8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7" fillId="3" borderId="81" xfId="0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10" fontId="6" fillId="5" borderId="1" xfId="2" applyNumberFormat="1" applyFont="1" applyFill="1" applyBorder="1" applyAlignment="1" applyProtection="1">
      <alignment horizontal="center" vertical="center"/>
    </xf>
    <xf numFmtId="9" fontId="0" fillId="0" borderId="0" xfId="2" applyFont="1" applyAlignment="1" applyProtection="1">
      <alignment vertical="center"/>
    </xf>
    <xf numFmtId="9" fontId="0" fillId="0" borderId="0" xfId="2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9" fontId="0" fillId="0" borderId="0" xfId="2" applyFont="1" applyBorder="1" applyProtection="1"/>
    <xf numFmtId="9" fontId="0" fillId="0" borderId="0" xfId="2" applyFont="1" applyProtection="1"/>
    <xf numFmtId="0" fontId="0" fillId="0" borderId="31" xfId="0" applyBorder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/>
      <protection locked="0"/>
    </xf>
    <xf numFmtId="1" fontId="7" fillId="2" borderId="14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7" fillId="2" borderId="75" xfId="0" applyNumberFormat="1" applyFont="1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9" fontId="6" fillId="0" borderId="19" xfId="2" applyFont="1" applyBorder="1" applyAlignment="1" applyProtection="1">
      <alignment horizontal="center" vertical="center"/>
    </xf>
    <xf numFmtId="9" fontId="6" fillId="0" borderId="23" xfId="2" applyFont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9" fontId="6" fillId="0" borderId="15" xfId="2" applyFont="1" applyBorder="1" applyAlignment="1" applyProtection="1">
      <alignment horizontal="center" vertical="center"/>
    </xf>
    <xf numFmtId="0" fontId="7" fillId="3" borderId="86" xfId="0" applyFont="1" applyFill="1" applyBorder="1" applyAlignment="1" applyProtection="1">
      <alignment horizontal="center" vertical="center" wrapText="1"/>
    </xf>
    <xf numFmtId="0" fontId="7" fillId="3" borderId="72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center" vertical="center"/>
      <protection locked="0"/>
    </xf>
    <xf numFmtId="1" fontId="7" fillId="2" borderId="82" xfId="0" applyNumberFormat="1" applyFont="1" applyFill="1" applyBorder="1" applyAlignment="1" applyProtection="1">
      <alignment horizontal="left" vertical="center"/>
    </xf>
    <xf numFmtId="1" fontId="7" fillId="2" borderId="55" xfId="0" applyNumberFormat="1" applyFont="1" applyFill="1" applyBorder="1" applyAlignment="1" applyProtection="1">
      <alignment horizontal="left" vertical="center"/>
    </xf>
    <xf numFmtId="1" fontId="7" fillId="2" borderId="55" xfId="0" applyNumberFormat="1" applyFont="1" applyFill="1" applyBorder="1" applyAlignment="1" applyProtection="1">
      <alignment horizontal="left" vertical="center" wrapText="1"/>
    </xf>
    <xf numFmtId="1" fontId="7" fillId="2" borderId="85" xfId="0" applyNumberFormat="1" applyFont="1" applyFill="1" applyBorder="1" applyAlignment="1" applyProtection="1">
      <alignment horizontal="left" vertical="center"/>
    </xf>
    <xf numFmtId="1" fontId="7" fillId="2" borderId="83" xfId="0" applyNumberFormat="1" applyFont="1" applyFill="1" applyBorder="1" applyAlignment="1" applyProtection="1">
      <alignment horizontal="left" vertical="center"/>
    </xf>
    <xf numFmtId="0" fontId="9" fillId="0" borderId="39" xfId="0" applyFont="1" applyBorder="1" applyAlignment="1" applyProtection="1">
      <alignment vertical="center"/>
    </xf>
    <xf numFmtId="1" fontId="7" fillId="2" borderId="39" xfId="0" applyNumberFormat="1" applyFont="1" applyFill="1" applyBorder="1" applyAlignment="1" applyProtection="1">
      <alignment horizontal="left" vertical="center"/>
    </xf>
    <xf numFmtId="1" fontId="7" fillId="2" borderId="39" xfId="0" applyNumberFormat="1" applyFont="1" applyFill="1" applyBorder="1" applyAlignment="1" applyProtection="1">
      <alignment horizontal="left" vertical="center" wrapText="1"/>
    </xf>
    <xf numFmtId="1" fontId="7" fillId="2" borderId="81" xfId="0" applyNumberFormat="1" applyFont="1" applyFill="1" applyBorder="1" applyAlignment="1" applyProtection="1">
      <alignment horizontal="left" vertical="center"/>
    </xf>
    <xf numFmtId="1" fontId="7" fillId="2" borderId="16" xfId="0" applyNumberFormat="1" applyFont="1" applyFill="1" applyBorder="1" applyAlignment="1" applyProtection="1">
      <alignment horizontal="left" vertical="center"/>
    </xf>
    <xf numFmtId="0" fontId="9" fillId="0" borderId="44" xfId="0" applyFont="1" applyBorder="1" applyAlignment="1" applyProtection="1">
      <alignment vertical="center"/>
    </xf>
    <xf numFmtId="1" fontId="7" fillId="2" borderId="44" xfId="0" applyNumberFormat="1" applyFont="1" applyFill="1" applyBorder="1" applyAlignment="1" applyProtection="1">
      <alignment horizontal="left" vertical="center"/>
    </xf>
    <xf numFmtId="1" fontId="7" fillId="2" borderId="44" xfId="0" applyNumberFormat="1" applyFont="1" applyFill="1" applyBorder="1" applyAlignment="1" applyProtection="1">
      <alignment horizontal="left" vertical="center" wrapText="1"/>
    </xf>
    <xf numFmtId="1" fontId="7" fillId="2" borderId="24" xfId="0" applyNumberFormat="1" applyFont="1" applyFill="1" applyBorder="1" applyAlignment="1" applyProtection="1">
      <alignment horizontal="left" vertical="center"/>
    </xf>
    <xf numFmtId="0" fontId="6" fillId="0" borderId="55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10" fontId="6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0" fontId="7" fillId="2" borderId="64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87" xfId="0" applyFont="1" applyFill="1" applyBorder="1" applyAlignment="1" applyProtection="1">
      <alignment vertical="center" wrapText="1"/>
    </xf>
    <xf numFmtId="0" fontId="7" fillId="2" borderId="88" xfId="0" applyFont="1" applyFill="1" applyBorder="1" applyAlignment="1" applyProtection="1">
      <alignment vertical="center" wrapText="1"/>
    </xf>
    <xf numFmtId="0" fontId="16" fillId="3" borderId="10" xfId="0" applyFont="1" applyFill="1" applyBorder="1" applyAlignment="1" applyProtection="1">
      <alignment horizontal="center" vertical="center"/>
      <protection hidden="1"/>
    </xf>
    <xf numFmtId="0" fontId="16" fillId="3" borderId="11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protection hidden="1"/>
    </xf>
    <xf numFmtId="0" fontId="6" fillId="0" borderId="44" xfId="0" applyFont="1" applyBorder="1" applyAlignment="1" applyProtection="1">
      <protection hidden="1"/>
    </xf>
    <xf numFmtId="1" fontId="6" fillId="0" borderId="18" xfId="0" quotePrefix="1" applyNumberFormat="1" applyFont="1" applyBorder="1" applyAlignment="1" applyProtection="1">
      <alignment horizontal="center"/>
      <protection hidden="1"/>
    </xf>
    <xf numFmtId="0" fontId="6" fillId="0" borderId="44" xfId="0" applyFont="1" applyBorder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2" fontId="6" fillId="0" borderId="75" xfId="0" applyNumberFormat="1" applyFont="1" applyBorder="1" applyAlignment="1" applyProtection="1">
      <alignment horizontal="center"/>
      <protection hidden="1"/>
    </xf>
    <xf numFmtId="2" fontId="6" fillId="0" borderId="50" xfId="0" applyNumberFormat="1" applyFont="1" applyBorder="1" applyAlignment="1" applyProtection="1">
      <alignment horizontal="center"/>
      <protection hidden="1"/>
    </xf>
    <xf numFmtId="2" fontId="6" fillId="0" borderId="38" xfId="0" applyNumberFormat="1" applyFont="1" applyBorder="1" applyAlignment="1" applyProtection="1">
      <alignment horizontal="center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17" fontId="6" fillId="2" borderId="24" xfId="0" applyNumberFormat="1" applyFont="1" applyFill="1" applyBorder="1" applyAlignment="1" applyProtection="1">
      <alignment horizontal="center" vertical="center"/>
      <protection locked="0"/>
    </xf>
    <xf numFmtId="17" fontId="6" fillId="2" borderId="23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/>
      <protection hidden="1"/>
    </xf>
    <xf numFmtId="1" fontId="7" fillId="3" borderId="3" xfId="0" applyNumberFormat="1" applyFont="1" applyFill="1" applyBorder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6" xfId="0" applyFont="1" applyFill="1" applyBorder="1" applyAlignment="1" applyProtection="1">
      <alignment horizontal="left" vertical="center" wrapText="1"/>
      <protection hidden="1"/>
    </xf>
    <xf numFmtId="0" fontId="13" fillId="2" borderId="6" xfId="0" applyFont="1" applyFill="1" applyBorder="1" applyAlignment="1" applyProtection="1">
      <alignment horizontal="left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17" fontId="6" fillId="2" borderId="44" xfId="0" applyNumberFormat="1" applyFont="1" applyFill="1" applyBorder="1" applyAlignment="1" applyProtection="1">
      <alignment horizontal="center" vertical="center"/>
      <protection locked="0"/>
    </xf>
    <xf numFmtId="17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8" xfId="0" applyFont="1" applyFill="1" applyBorder="1" applyAlignment="1" applyProtection="1">
      <alignment horizontal="left" vertical="center" wrapText="1"/>
      <protection hidden="1"/>
    </xf>
    <xf numFmtId="0" fontId="4" fillId="2" borderId="9" xfId="0" applyFont="1" applyFill="1" applyBorder="1" applyAlignment="1" applyProtection="1">
      <alignment horizontal="left" vertical="center" wrapText="1"/>
      <protection hidden="1"/>
    </xf>
    <xf numFmtId="0" fontId="13" fillId="2" borderId="8" xfId="0" applyFont="1" applyFill="1" applyBorder="1" applyAlignment="1" applyProtection="1">
      <alignment horizontal="left" vertical="center" wrapText="1"/>
      <protection hidden="1"/>
    </xf>
    <xf numFmtId="0" fontId="13" fillId="2" borderId="9" xfId="0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6" fillId="0" borderId="75" xfId="0" applyFont="1" applyBorder="1" applyAlignment="1" applyProtection="1">
      <protection hidden="1"/>
    </xf>
    <xf numFmtId="0" fontId="6" fillId="0" borderId="50" xfId="0" applyFont="1" applyBorder="1" applyAlignment="1" applyProtection="1">
      <protection hidden="1"/>
    </xf>
    <xf numFmtId="1" fontId="6" fillId="3" borderId="5" xfId="0" quotePrefix="1" applyNumberFormat="1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0" fontId="6" fillId="3" borderId="22" xfId="0" applyFont="1" applyFill="1" applyBorder="1" applyAlignment="1" applyProtection="1">
      <protection hidden="1"/>
    </xf>
    <xf numFmtId="0" fontId="6" fillId="3" borderId="20" xfId="0" applyFont="1" applyFill="1" applyBorder="1" applyAlignment="1" applyProtection="1">
      <protection hidden="1"/>
    </xf>
    <xf numFmtId="2" fontId="6" fillId="3" borderId="77" xfId="0" applyNumberFormat="1" applyFont="1" applyFill="1" applyBorder="1" applyAlignment="1" applyProtection="1">
      <alignment horizontal="center"/>
      <protection hidden="1"/>
    </xf>
    <xf numFmtId="2" fontId="6" fillId="3" borderId="20" xfId="0" applyNumberFormat="1" applyFont="1" applyFill="1" applyBorder="1" applyAlignment="1" applyProtection="1">
      <alignment horizontal="center"/>
      <protection hidden="1"/>
    </xf>
    <xf numFmtId="2" fontId="6" fillId="3" borderId="70" xfId="0" applyNumberFormat="1" applyFont="1" applyFill="1" applyBorder="1" applyAlignment="1" applyProtection="1">
      <alignment horizontal="center"/>
      <protection hidden="1"/>
    </xf>
    <xf numFmtId="0" fontId="6" fillId="5" borderId="10" xfId="0" applyFont="1" applyFill="1" applyBorder="1" applyAlignment="1" applyProtection="1">
      <protection hidden="1"/>
    </xf>
    <xf numFmtId="0" fontId="6" fillId="5" borderId="11" xfId="0" applyFont="1" applyFill="1" applyBorder="1" applyAlignment="1" applyProtection="1"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0" fontId="6" fillId="0" borderId="0" xfId="2" applyNumberFormat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textRotation="255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Vírgula" xfId="1" builtinId="3"/>
  </cellStyles>
  <dxfs count="25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57150</xdr:rowOff>
    </xdr:from>
    <xdr:to>
      <xdr:col>1</xdr:col>
      <xdr:colOff>295275</xdr:colOff>
      <xdr:row>1</xdr:row>
      <xdr:rowOff>133350</xdr:rowOff>
    </xdr:to>
    <xdr:sp macro="" textlink="">
      <xdr:nvSpPr>
        <xdr:cNvPr id="3" name="Fluxograma: Conector 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2</xdr:row>
      <xdr:rowOff>57150</xdr:rowOff>
    </xdr:from>
    <xdr:to>
      <xdr:col>1</xdr:col>
      <xdr:colOff>295275</xdr:colOff>
      <xdr:row>2</xdr:row>
      <xdr:rowOff>133350</xdr:rowOff>
    </xdr:to>
    <xdr:sp macro="" textlink="">
      <xdr:nvSpPr>
        <xdr:cNvPr id="4" name="Fluxograma: Conector 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3</xdr:row>
      <xdr:rowOff>57150</xdr:rowOff>
    </xdr:from>
    <xdr:to>
      <xdr:col>1</xdr:col>
      <xdr:colOff>295275</xdr:colOff>
      <xdr:row>3</xdr:row>
      <xdr:rowOff>133350</xdr:rowOff>
    </xdr:to>
    <xdr:sp macro="" textlink="">
      <xdr:nvSpPr>
        <xdr:cNvPr id="5" name="Fluxograma: Conector 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4</xdr:row>
      <xdr:rowOff>57150</xdr:rowOff>
    </xdr:from>
    <xdr:to>
      <xdr:col>1</xdr:col>
      <xdr:colOff>295275</xdr:colOff>
      <xdr:row>4</xdr:row>
      <xdr:rowOff>133350</xdr:rowOff>
    </xdr:to>
    <xdr:sp macro="" textlink="">
      <xdr:nvSpPr>
        <xdr:cNvPr id="6" name="Fluxograma: Conector 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5</xdr:row>
      <xdr:rowOff>57150</xdr:rowOff>
    </xdr:from>
    <xdr:to>
      <xdr:col>1</xdr:col>
      <xdr:colOff>295275</xdr:colOff>
      <xdr:row>5</xdr:row>
      <xdr:rowOff>133350</xdr:rowOff>
    </xdr:to>
    <xdr:sp macro="" textlink="">
      <xdr:nvSpPr>
        <xdr:cNvPr id="7" name="Fluxograma: Conector 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6</xdr:row>
      <xdr:rowOff>57150</xdr:rowOff>
    </xdr:from>
    <xdr:to>
      <xdr:col>1</xdr:col>
      <xdr:colOff>295275</xdr:colOff>
      <xdr:row>6</xdr:row>
      <xdr:rowOff>133350</xdr:rowOff>
    </xdr:to>
    <xdr:sp macro="" textlink="">
      <xdr:nvSpPr>
        <xdr:cNvPr id="8" name="Fluxograma: Conector 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7</xdr:row>
      <xdr:rowOff>57150</xdr:rowOff>
    </xdr:from>
    <xdr:to>
      <xdr:col>1</xdr:col>
      <xdr:colOff>295275</xdr:colOff>
      <xdr:row>7</xdr:row>
      <xdr:rowOff>133350</xdr:rowOff>
    </xdr:to>
    <xdr:sp macro="" textlink="">
      <xdr:nvSpPr>
        <xdr:cNvPr id="9" name="Fluxograma: Conector 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1</xdr:row>
      <xdr:rowOff>57150</xdr:rowOff>
    </xdr:from>
    <xdr:to>
      <xdr:col>3</xdr:col>
      <xdr:colOff>295275</xdr:colOff>
      <xdr:row>1</xdr:row>
      <xdr:rowOff>133350</xdr:rowOff>
    </xdr:to>
    <xdr:sp macro="" textlink="">
      <xdr:nvSpPr>
        <xdr:cNvPr id="10" name="Fluxograma: Conector 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2</xdr:row>
      <xdr:rowOff>57150</xdr:rowOff>
    </xdr:from>
    <xdr:to>
      <xdr:col>3</xdr:col>
      <xdr:colOff>295275</xdr:colOff>
      <xdr:row>2</xdr:row>
      <xdr:rowOff>133350</xdr:rowOff>
    </xdr:to>
    <xdr:sp macro="" textlink="">
      <xdr:nvSpPr>
        <xdr:cNvPr id="11" name="Fluxograma: Conector 10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3</xdr:row>
      <xdr:rowOff>57150</xdr:rowOff>
    </xdr:from>
    <xdr:to>
      <xdr:col>3</xdr:col>
      <xdr:colOff>295275</xdr:colOff>
      <xdr:row>3</xdr:row>
      <xdr:rowOff>133350</xdr:rowOff>
    </xdr:to>
    <xdr:sp macro="" textlink="">
      <xdr:nvSpPr>
        <xdr:cNvPr id="12" name="Fluxograma: Conector 11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4</xdr:row>
      <xdr:rowOff>57150</xdr:rowOff>
    </xdr:from>
    <xdr:to>
      <xdr:col>3</xdr:col>
      <xdr:colOff>295275</xdr:colOff>
      <xdr:row>4</xdr:row>
      <xdr:rowOff>133350</xdr:rowOff>
    </xdr:to>
    <xdr:sp macro="" textlink="">
      <xdr:nvSpPr>
        <xdr:cNvPr id="13" name="Fluxograma: Conector 1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5</xdr:row>
      <xdr:rowOff>57150</xdr:rowOff>
    </xdr:from>
    <xdr:to>
      <xdr:col>3</xdr:col>
      <xdr:colOff>295275</xdr:colOff>
      <xdr:row>5</xdr:row>
      <xdr:rowOff>133350</xdr:rowOff>
    </xdr:to>
    <xdr:sp macro="" textlink="">
      <xdr:nvSpPr>
        <xdr:cNvPr id="14" name="Fluxograma: Conector 1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6</xdr:row>
      <xdr:rowOff>57150</xdr:rowOff>
    </xdr:from>
    <xdr:to>
      <xdr:col>3</xdr:col>
      <xdr:colOff>295275</xdr:colOff>
      <xdr:row>6</xdr:row>
      <xdr:rowOff>133350</xdr:rowOff>
    </xdr:to>
    <xdr:sp macro="" textlink="">
      <xdr:nvSpPr>
        <xdr:cNvPr id="15" name="Fluxograma: Conector 1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7</xdr:row>
      <xdr:rowOff>57150</xdr:rowOff>
    </xdr:from>
    <xdr:to>
      <xdr:col>3</xdr:col>
      <xdr:colOff>295275</xdr:colOff>
      <xdr:row>7</xdr:row>
      <xdr:rowOff>133350</xdr:rowOff>
    </xdr:to>
    <xdr:sp macro="" textlink="">
      <xdr:nvSpPr>
        <xdr:cNvPr id="16" name="Fluxograma: Conector 1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1</xdr:row>
      <xdr:rowOff>57150</xdr:rowOff>
    </xdr:from>
    <xdr:to>
      <xdr:col>5</xdr:col>
      <xdr:colOff>295275</xdr:colOff>
      <xdr:row>1</xdr:row>
      <xdr:rowOff>133350</xdr:rowOff>
    </xdr:to>
    <xdr:sp macro="" textlink="">
      <xdr:nvSpPr>
        <xdr:cNvPr id="17" name="Fluxograma: Conector 1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2</xdr:row>
      <xdr:rowOff>57150</xdr:rowOff>
    </xdr:from>
    <xdr:to>
      <xdr:col>5</xdr:col>
      <xdr:colOff>295275</xdr:colOff>
      <xdr:row>2</xdr:row>
      <xdr:rowOff>133350</xdr:rowOff>
    </xdr:to>
    <xdr:sp macro="" textlink="">
      <xdr:nvSpPr>
        <xdr:cNvPr id="18" name="Fluxograma: Conector 1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3</xdr:row>
      <xdr:rowOff>57150</xdr:rowOff>
    </xdr:from>
    <xdr:to>
      <xdr:col>5</xdr:col>
      <xdr:colOff>295275</xdr:colOff>
      <xdr:row>3</xdr:row>
      <xdr:rowOff>133350</xdr:rowOff>
    </xdr:to>
    <xdr:sp macro="" textlink="">
      <xdr:nvSpPr>
        <xdr:cNvPr id="19" name="Fluxograma: Conector 1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4</xdr:row>
      <xdr:rowOff>57150</xdr:rowOff>
    </xdr:from>
    <xdr:to>
      <xdr:col>5</xdr:col>
      <xdr:colOff>295275</xdr:colOff>
      <xdr:row>4</xdr:row>
      <xdr:rowOff>133350</xdr:rowOff>
    </xdr:to>
    <xdr:sp macro="" textlink="">
      <xdr:nvSpPr>
        <xdr:cNvPr id="20" name="Fluxograma: Conector 1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5</xdr:row>
      <xdr:rowOff>57150</xdr:rowOff>
    </xdr:from>
    <xdr:to>
      <xdr:col>5</xdr:col>
      <xdr:colOff>295275</xdr:colOff>
      <xdr:row>5</xdr:row>
      <xdr:rowOff>133350</xdr:rowOff>
    </xdr:to>
    <xdr:sp macro="" textlink="">
      <xdr:nvSpPr>
        <xdr:cNvPr id="21" name="Fluxograma: Conector 20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6</xdr:row>
      <xdr:rowOff>57150</xdr:rowOff>
    </xdr:from>
    <xdr:to>
      <xdr:col>5</xdr:col>
      <xdr:colOff>295275</xdr:colOff>
      <xdr:row>6</xdr:row>
      <xdr:rowOff>133350</xdr:rowOff>
    </xdr:to>
    <xdr:sp macro="" textlink="">
      <xdr:nvSpPr>
        <xdr:cNvPr id="22" name="Fluxograma: Conector 21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7</xdr:row>
      <xdr:rowOff>57150</xdr:rowOff>
    </xdr:from>
    <xdr:to>
      <xdr:col>5</xdr:col>
      <xdr:colOff>295275</xdr:colOff>
      <xdr:row>7</xdr:row>
      <xdr:rowOff>133350</xdr:rowOff>
    </xdr:to>
    <xdr:sp macro="" textlink="">
      <xdr:nvSpPr>
        <xdr:cNvPr id="23" name="Fluxograma: Conector 2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1</xdr:row>
      <xdr:rowOff>57150</xdr:rowOff>
    </xdr:from>
    <xdr:to>
      <xdr:col>7</xdr:col>
      <xdr:colOff>295275</xdr:colOff>
      <xdr:row>1</xdr:row>
      <xdr:rowOff>133350</xdr:rowOff>
    </xdr:to>
    <xdr:sp macro="" textlink="">
      <xdr:nvSpPr>
        <xdr:cNvPr id="24" name="Fluxograma: Conector 2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2</xdr:row>
      <xdr:rowOff>57150</xdr:rowOff>
    </xdr:from>
    <xdr:to>
      <xdr:col>7</xdr:col>
      <xdr:colOff>295275</xdr:colOff>
      <xdr:row>2</xdr:row>
      <xdr:rowOff>133350</xdr:rowOff>
    </xdr:to>
    <xdr:sp macro="" textlink="">
      <xdr:nvSpPr>
        <xdr:cNvPr id="25" name="Fluxograma: Conector 2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3</xdr:row>
      <xdr:rowOff>57150</xdr:rowOff>
    </xdr:from>
    <xdr:to>
      <xdr:col>7</xdr:col>
      <xdr:colOff>295275</xdr:colOff>
      <xdr:row>3</xdr:row>
      <xdr:rowOff>133350</xdr:rowOff>
    </xdr:to>
    <xdr:sp macro="" textlink="">
      <xdr:nvSpPr>
        <xdr:cNvPr id="26" name="Fluxograma: Conector 2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4</xdr:row>
      <xdr:rowOff>57150</xdr:rowOff>
    </xdr:from>
    <xdr:to>
      <xdr:col>7</xdr:col>
      <xdr:colOff>295275</xdr:colOff>
      <xdr:row>4</xdr:row>
      <xdr:rowOff>133350</xdr:rowOff>
    </xdr:to>
    <xdr:sp macro="" textlink="">
      <xdr:nvSpPr>
        <xdr:cNvPr id="27" name="Fluxograma: Conector 2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5</xdr:row>
      <xdr:rowOff>57150</xdr:rowOff>
    </xdr:from>
    <xdr:to>
      <xdr:col>7</xdr:col>
      <xdr:colOff>295275</xdr:colOff>
      <xdr:row>5</xdr:row>
      <xdr:rowOff>133350</xdr:rowOff>
    </xdr:to>
    <xdr:sp macro="" textlink="">
      <xdr:nvSpPr>
        <xdr:cNvPr id="28" name="Fluxograma: Conector 2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6</xdr:row>
      <xdr:rowOff>57150</xdr:rowOff>
    </xdr:from>
    <xdr:to>
      <xdr:col>7</xdr:col>
      <xdr:colOff>295275</xdr:colOff>
      <xdr:row>6</xdr:row>
      <xdr:rowOff>133350</xdr:rowOff>
    </xdr:to>
    <xdr:sp macro="" textlink="">
      <xdr:nvSpPr>
        <xdr:cNvPr id="29" name="Fluxograma: Conector 2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7</xdr:row>
      <xdr:rowOff>57150</xdr:rowOff>
    </xdr:from>
    <xdr:to>
      <xdr:col>7</xdr:col>
      <xdr:colOff>295275</xdr:colOff>
      <xdr:row>7</xdr:row>
      <xdr:rowOff>133350</xdr:rowOff>
    </xdr:to>
    <xdr:sp macro="" textlink="">
      <xdr:nvSpPr>
        <xdr:cNvPr id="30" name="Fluxograma: Conector 2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/>
  </sheetViews>
  <sheetFormatPr defaultRowHeight="15" x14ac:dyDescent="0.25"/>
  <cols>
    <col min="1" max="1" width="36.140625" customWidth="1"/>
    <col min="2" max="2" width="9.140625" style="1"/>
    <col min="3" max="3" width="2.7109375" style="1" customWidth="1"/>
    <col min="4" max="4" width="9.140625" style="1"/>
    <col min="5" max="5" width="2.7109375" style="1" customWidth="1"/>
    <col min="6" max="6" width="9.140625" style="1"/>
    <col min="7" max="7" width="2.7109375" style="1" customWidth="1"/>
    <col min="8" max="8" width="9.140625" style="1"/>
  </cols>
  <sheetData>
    <row r="1" spans="1:8" s="2" customFormat="1" x14ac:dyDescent="0.25">
      <c r="A1" s="2" t="s">
        <v>27</v>
      </c>
      <c r="B1" s="3" t="s">
        <v>0</v>
      </c>
      <c r="C1" s="3"/>
      <c r="D1" s="3" t="s">
        <v>1</v>
      </c>
      <c r="E1" s="3"/>
      <c r="F1" s="3" t="s">
        <v>2</v>
      </c>
      <c r="G1" s="3"/>
      <c r="H1" s="3" t="s">
        <v>3</v>
      </c>
    </row>
    <row r="2" spans="1:8" x14ac:dyDescent="0.25">
      <c r="A2" s="5" t="s">
        <v>23</v>
      </c>
      <c r="B2" s="6"/>
      <c r="C2" s="6"/>
      <c r="D2" s="6"/>
      <c r="E2" s="6"/>
      <c r="F2" s="6"/>
      <c r="G2" s="6"/>
      <c r="H2" s="6"/>
    </row>
    <row r="3" spans="1:8" x14ac:dyDescent="0.25">
      <c r="A3" t="s">
        <v>22</v>
      </c>
      <c r="B3" s="7"/>
      <c r="C3" s="7"/>
      <c r="D3" s="7"/>
      <c r="E3" s="7"/>
      <c r="F3" s="7"/>
      <c r="G3" s="7"/>
      <c r="H3" s="7"/>
    </row>
    <row r="4" spans="1:8" x14ac:dyDescent="0.25">
      <c r="A4" s="5" t="s">
        <v>20</v>
      </c>
      <c r="B4" s="6"/>
      <c r="C4" s="6"/>
      <c r="D4" s="6"/>
      <c r="E4" s="6"/>
      <c r="F4" s="6"/>
      <c r="G4" s="6"/>
      <c r="H4" s="6"/>
    </row>
    <row r="5" spans="1:8" x14ac:dyDescent="0.25">
      <c r="A5" s="4" t="s">
        <v>19</v>
      </c>
      <c r="B5" s="7"/>
      <c r="C5" s="7"/>
      <c r="D5" s="7"/>
      <c r="E5" s="7"/>
      <c r="F5" s="7"/>
      <c r="G5" s="7"/>
      <c r="H5" s="7"/>
    </row>
    <row r="6" spans="1:8" x14ac:dyDescent="0.25">
      <c r="A6" s="5" t="s">
        <v>38</v>
      </c>
      <c r="B6" s="6"/>
      <c r="C6" s="6"/>
      <c r="D6" s="6"/>
      <c r="E6" s="6"/>
      <c r="F6" s="6"/>
      <c r="G6" s="6"/>
      <c r="H6" s="6"/>
    </row>
    <row r="7" spans="1:8" x14ac:dyDescent="0.25">
      <c r="A7" s="4" t="s">
        <v>26</v>
      </c>
      <c r="B7" s="7"/>
      <c r="C7" s="7"/>
      <c r="D7" s="7"/>
      <c r="E7" s="7"/>
      <c r="F7" s="7"/>
      <c r="G7" s="7"/>
      <c r="H7" s="7"/>
    </row>
    <row r="8" spans="1:8" x14ac:dyDescent="0.25">
      <c r="A8" s="5" t="s">
        <v>25</v>
      </c>
      <c r="B8" s="6"/>
      <c r="C8" s="6"/>
      <c r="D8" s="6"/>
      <c r="E8" s="6"/>
      <c r="F8" s="6"/>
      <c r="G8" s="6"/>
      <c r="H8" s="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64"/>
  <sheetViews>
    <sheetView showGridLines="0" topLeftCell="A31" zoomScale="70" zoomScaleNormal="70" workbookViewId="0">
      <selection activeCell="E38" sqref="E38"/>
    </sheetView>
  </sheetViews>
  <sheetFormatPr defaultColWidth="9.140625" defaultRowHeight="15" x14ac:dyDescent="0.25"/>
  <cols>
    <col min="1" max="1" width="10.7109375" style="58" customWidth="1"/>
    <col min="2" max="2" width="33.7109375" style="58" customWidth="1"/>
    <col min="3" max="3" width="14" style="58" customWidth="1"/>
    <col min="4" max="4" width="10.7109375" style="58" customWidth="1"/>
    <col min="5" max="5" width="33.7109375" style="58" customWidth="1"/>
    <col min="6" max="6" width="12.7109375" style="58" customWidth="1"/>
    <col min="7" max="7" width="10.7109375" style="58" customWidth="1"/>
    <col min="8" max="8" width="33.7109375" style="58" customWidth="1"/>
    <col min="9" max="9" width="19.5703125" style="58" customWidth="1"/>
    <col min="10" max="10" width="13.5703125" style="58" customWidth="1"/>
    <col min="11" max="11" width="35.85546875" style="58" customWidth="1"/>
    <col min="12" max="12" width="21.85546875" style="58" customWidth="1"/>
    <col min="13" max="16276" width="9.140625" style="58" customWidth="1"/>
    <col min="16277" max="16384" width="9.140625" style="58"/>
  </cols>
  <sheetData>
    <row r="1" spans="1:18" ht="15.75" thickBot="1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8" ht="30" customHeight="1" thickBot="1" x14ac:dyDescent="0.3">
      <c r="A2" s="244" t="s">
        <v>248</v>
      </c>
      <c r="B2" s="245"/>
      <c r="C2" s="245"/>
      <c r="D2" s="245"/>
      <c r="E2" s="245"/>
      <c r="F2" s="245"/>
      <c r="G2" s="245"/>
      <c r="H2" s="245"/>
      <c r="I2" s="245"/>
      <c r="J2" s="245"/>
      <c r="K2" s="54" t="s">
        <v>24</v>
      </c>
      <c r="L2" s="86">
        <v>45292</v>
      </c>
    </row>
    <row r="3" spans="1:18" ht="39.950000000000003" customHeight="1" thickBot="1" x14ac:dyDescent="0.3">
      <c r="A3" s="83"/>
      <c r="B3" s="84"/>
      <c r="C3" s="84"/>
      <c r="D3" s="84"/>
      <c r="E3" s="96"/>
      <c r="G3" s="96"/>
      <c r="H3" s="96"/>
      <c r="I3" s="98"/>
      <c r="J3" s="98"/>
      <c r="K3" s="99"/>
      <c r="L3" s="100"/>
    </row>
    <row r="4" spans="1:18" ht="24.95" customHeight="1" thickBot="1" x14ac:dyDescent="0.3">
      <c r="A4" s="254" t="s">
        <v>114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6"/>
    </row>
    <row r="5" spans="1:18" s="103" customFormat="1" ht="35.1" customHeight="1" x14ac:dyDescent="0.3">
      <c r="A5" s="108" t="s">
        <v>33</v>
      </c>
      <c r="B5" s="120">
        <v>1</v>
      </c>
      <c r="C5" s="59" t="s">
        <v>201</v>
      </c>
      <c r="D5" s="95"/>
      <c r="E5" s="95"/>
      <c r="F5" s="104"/>
      <c r="G5" s="104" t="s">
        <v>60</v>
      </c>
      <c r="H5" s="60"/>
      <c r="I5" s="275" t="s">
        <v>61</v>
      </c>
      <c r="J5" s="276"/>
      <c r="K5" s="260"/>
      <c r="L5" s="261"/>
      <c r="P5" s="58"/>
      <c r="Q5" s="58"/>
      <c r="R5" s="58"/>
    </row>
    <row r="6" spans="1:18" s="103" customFormat="1" ht="35.1" customHeight="1" x14ac:dyDescent="0.3">
      <c r="A6" s="109" t="s">
        <v>33</v>
      </c>
      <c r="B6" s="107">
        <v>2</v>
      </c>
      <c r="C6" s="61" t="s">
        <v>202</v>
      </c>
      <c r="D6" s="97"/>
      <c r="E6" s="97"/>
      <c r="F6" s="105"/>
      <c r="G6" s="105" t="s">
        <v>242</v>
      </c>
      <c r="H6" s="62"/>
      <c r="I6" s="277" t="s">
        <v>62</v>
      </c>
      <c r="J6" s="278"/>
      <c r="K6" s="281"/>
      <c r="L6" s="282"/>
      <c r="P6" s="58"/>
      <c r="Q6" s="58"/>
      <c r="R6" s="58"/>
    </row>
    <row r="7" spans="1:18" s="103" customFormat="1" ht="35.1" customHeight="1" x14ac:dyDescent="0.3">
      <c r="A7" s="109" t="s">
        <v>33</v>
      </c>
      <c r="B7" s="107">
        <v>3</v>
      </c>
      <c r="C7" s="61" t="s">
        <v>203</v>
      </c>
      <c r="D7" s="97"/>
      <c r="E7" s="97"/>
      <c r="F7" s="105"/>
      <c r="G7" s="105" t="s">
        <v>243</v>
      </c>
      <c r="H7" s="62"/>
      <c r="I7" s="277" t="s">
        <v>63</v>
      </c>
      <c r="J7" s="278"/>
      <c r="K7" s="281"/>
      <c r="L7" s="282"/>
      <c r="P7" s="58"/>
      <c r="Q7" s="58"/>
      <c r="R7" s="58"/>
    </row>
    <row r="8" spans="1:18" s="103" customFormat="1" ht="35.1" customHeight="1" thickBot="1" x14ac:dyDescent="0.35">
      <c r="A8" s="110" t="s">
        <v>64</v>
      </c>
      <c r="B8" s="121" t="s">
        <v>64</v>
      </c>
      <c r="C8" s="101" t="s">
        <v>205</v>
      </c>
      <c r="D8" s="101"/>
      <c r="E8" s="101"/>
      <c r="F8" s="106"/>
      <c r="G8" s="106" t="s">
        <v>110</v>
      </c>
      <c r="H8" s="102"/>
      <c r="I8" s="279" t="s">
        <v>65</v>
      </c>
      <c r="J8" s="280"/>
      <c r="K8" s="262"/>
      <c r="L8" s="263"/>
      <c r="P8" s="58"/>
      <c r="Q8" s="58"/>
      <c r="R8" s="58"/>
    </row>
    <row r="9" spans="1:18" ht="39.950000000000003" customHeight="1" thickBot="1" x14ac:dyDescent="0.3">
      <c r="A9" s="83"/>
      <c r="B9" s="84"/>
      <c r="C9" s="84"/>
      <c r="D9" s="84"/>
      <c r="E9" s="96"/>
      <c r="G9" s="96"/>
      <c r="H9" s="96"/>
      <c r="I9" s="98"/>
      <c r="J9" s="98"/>
      <c r="K9" s="99"/>
      <c r="L9" s="100"/>
    </row>
    <row r="10" spans="1:18" ht="24.95" customHeight="1" thickBot="1" x14ac:dyDescent="0.3">
      <c r="A10" s="254" t="s">
        <v>116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6"/>
    </row>
    <row r="11" spans="1:18" ht="18.75" customHeight="1" x14ac:dyDescent="0.25">
      <c r="A11" s="268" t="s">
        <v>112</v>
      </c>
      <c r="B11" s="269"/>
      <c r="C11" s="269"/>
      <c r="D11" s="268" t="s">
        <v>117</v>
      </c>
      <c r="E11" s="269"/>
      <c r="F11" s="269"/>
      <c r="G11" s="268" t="s">
        <v>113</v>
      </c>
      <c r="H11" s="269"/>
      <c r="I11" s="269"/>
      <c r="J11" s="268" t="s">
        <v>109</v>
      </c>
      <c r="K11" s="269"/>
      <c r="L11" s="270"/>
    </row>
    <row r="12" spans="1:18" ht="18.75" x14ac:dyDescent="0.25">
      <c r="A12" s="63"/>
      <c r="B12" s="64"/>
      <c r="C12" s="64"/>
      <c r="D12" s="63"/>
      <c r="E12" s="64"/>
      <c r="F12" s="64"/>
      <c r="G12" s="63"/>
      <c r="H12" s="64"/>
      <c r="I12" s="64"/>
      <c r="J12" s="63"/>
      <c r="K12" s="64"/>
      <c r="L12" s="65"/>
    </row>
    <row r="13" spans="1:18" ht="18.75" customHeight="1" x14ac:dyDescent="0.25">
      <c r="A13" s="257" t="s">
        <v>118</v>
      </c>
      <c r="B13" s="258"/>
      <c r="C13" s="258"/>
      <c r="D13" s="257" t="s">
        <v>119</v>
      </c>
      <c r="E13" s="258"/>
      <c r="F13" s="258"/>
      <c r="G13" s="257" t="s">
        <v>120</v>
      </c>
      <c r="H13" s="258"/>
      <c r="I13" s="258"/>
      <c r="J13" s="257" t="s">
        <v>66</v>
      </c>
      <c r="K13" s="258"/>
      <c r="L13" s="259"/>
    </row>
    <row r="14" spans="1:18" ht="18.75" x14ac:dyDescent="0.25">
      <c r="A14" s="63"/>
      <c r="B14" s="64"/>
      <c r="C14" s="64"/>
      <c r="D14" s="63"/>
      <c r="E14" s="64"/>
      <c r="F14" s="64"/>
      <c r="G14" s="63"/>
      <c r="H14" s="64"/>
      <c r="I14" s="64"/>
      <c r="J14" s="257"/>
      <c r="K14" s="258"/>
      <c r="L14" s="259"/>
    </row>
    <row r="15" spans="1:18" s="115" customFormat="1" ht="18.75" customHeight="1" x14ac:dyDescent="0.25">
      <c r="A15" s="111"/>
      <c r="B15" s="267" t="s">
        <v>67</v>
      </c>
      <c r="C15" s="267"/>
      <c r="D15" s="111"/>
      <c r="E15" s="267" t="s">
        <v>68</v>
      </c>
      <c r="F15" s="267"/>
      <c r="G15" s="111"/>
      <c r="H15" s="267" t="s">
        <v>69</v>
      </c>
      <c r="I15" s="267"/>
      <c r="J15" s="112"/>
      <c r="K15" s="113"/>
      <c r="L15" s="114"/>
    </row>
    <row r="16" spans="1:18" s="115" customFormat="1" ht="18.75" customHeight="1" x14ac:dyDescent="0.25">
      <c r="A16" s="111"/>
      <c r="B16" s="267" t="s">
        <v>70</v>
      </c>
      <c r="C16" s="274"/>
      <c r="D16" s="111"/>
      <c r="E16" s="267" t="s">
        <v>71</v>
      </c>
      <c r="F16" s="267"/>
      <c r="G16" s="111"/>
      <c r="H16" s="267" t="s">
        <v>72</v>
      </c>
      <c r="I16" s="267"/>
      <c r="J16" s="271"/>
      <c r="K16" s="272"/>
      <c r="L16" s="273"/>
    </row>
    <row r="17" spans="1:12" s="115" customFormat="1" ht="18.75" customHeight="1" x14ac:dyDescent="0.25">
      <c r="A17" s="111"/>
      <c r="B17" s="113" t="s">
        <v>73</v>
      </c>
      <c r="C17" s="113"/>
      <c r="D17" s="111"/>
      <c r="E17" s="267"/>
      <c r="F17" s="267"/>
      <c r="G17" s="111"/>
      <c r="H17" s="267" t="s">
        <v>74</v>
      </c>
      <c r="I17" s="267"/>
      <c r="J17" s="283"/>
      <c r="K17" s="284"/>
      <c r="L17" s="285"/>
    </row>
    <row r="18" spans="1:12" s="115" customFormat="1" ht="18.75" customHeight="1" x14ac:dyDescent="0.25">
      <c r="A18" s="111"/>
      <c r="B18" s="113" t="s">
        <v>108</v>
      </c>
      <c r="C18" s="113"/>
      <c r="D18" s="111"/>
      <c r="E18" s="267" t="s">
        <v>75</v>
      </c>
      <c r="F18" s="267"/>
      <c r="G18" s="111"/>
      <c r="H18" s="267" t="s">
        <v>76</v>
      </c>
      <c r="I18" s="267"/>
      <c r="J18" s="283"/>
      <c r="K18" s="284"/>
      <c r="L18" s="285"/>
    </row>
    <row r="19" spans="1:12" s="115" customFormat="1" ht="18.75" customHeight="1" x14ac:dyDescent="0.25">
      <c r="A19" s="111"/>
      <c r="B19" s="113"/>
      <c r="C19" s="113"/>
      <c r="D19" s="112"/>
      <c r="E19" s="267"/>
      <c r="F19" s="267"/>
      <c r="G19" s="112"/>
      <c r="H19" s="113"/>
      <c r="I19" s="113"/>
      <c r="J19" s="271"/>
      <c r="K19" s="272"/>
      <c r="L19" s="273"/>
    </row>
    <row r="20" spans="1:12" s="115" customFormat="1" ht="19.5" customHeight="1" thickBot="1" x14ac:dyDescent="0.3">
      <c r="A20" s="116"/>
      <c r="B20" s="294"/>
      <c r="C20" s="295"/>
      <c r="D20" s="117"/>
      <c r="E20" s="118"/>
      <c r="F20" s="118"/>
      <c r="G20" s="116"/>
      <c r="H20" s="119"/>
      <c r="I20" s="119"/>
      <c r="J20" s="291"/>
      <c r="K20" s="292"/>
      <c r="L20" s="293"/>
    </row>
    <row r="21" spans="1:12" ht="39.950000000000003" customHeight="1" thickBot="1" x14ac:dyDescent="0.3">
      <c r="A21" s="64"/>
      <c r="B21" s="66"/>
      <c r="C21" s="66"/>
      <c r="D21" s="66"/>
      <c r="E21" s="66"/>
      <c r="F21" s="66"/>
      <c r="G21" s="64"/>
      <c r="H21" s="64"/>
      <c r="I21" s="64"/>
      <c r="J21" s="64"/>
      <c r="K21" s="64"/>
      <c r="L21" s="64"/>
    </row>
    <row r="22" spans="1:12" s="103" customFormat="1" ht="24.95" customHeight="1" thickBot="1" x14ac:dyDescent="0.35">
      <c r="A22" s="254" t="s">
        <v>115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</row>
    <row r="23" spans="1:12" ht="37.5" customHeight="1" thickBot="1" x14ac:dyDescent="0.3">
      <c r="A23" s="67" t="s">
        <v>211</v>
      </c>
      <c r="B23" s="68" t="s">
        <v>77</v>
      </c>
      <c r="C23" s="69" t="s">
        <v>78</v>
      </c>
      <c r="D23" s="67" t="s">
        <v>211</v>
      </c>
      <c r="E23" s="68" t="s">
        <v>77</v>
      </c>
      <c r="F23" s="69" t="s">
        <v>78</v>
      </c>
      <c r="G23" s="67" t="s">
        <v>211</v>
      </c>
      <c r="H23" s="68" t="s">
        <v>77</v>
      </c>
      <c r="I23" s="69" t="s">
        <v>78</v>
      </c>
      <c r="J23" s="67" t="s">
        <v>211</v>
      </c>
      <c r="K23" s="68" t="s">
        <v>77</v>
      </c>
      <c r="L23" s="69" t="s">
        <v>78</v>
      </c>
    </row>
    <row r="24" spans="1:12" ht="20.100000000000001" customHeight="1" x14ac:dyDescent="0.3">
      <c r="A24" s="264" t="s">
        <v>180</v>
      </c>
      <c r="B24" s="265"/>
      <c r="C24" s="266"/>
      <c r="D24" s="264" t="s">
        <v>180</v>
      </c>
      <c r="E24" s="265"/>
      <c r="F24" s="266"/>
      <c r="G24" s="264" t="s">
        <v>102</v>
      </c>
      <c r="H24" s="265"/>
      <c r="I24" s="266"/>
      <c r="J24" s="264" t="s">
        <v>102</v>
      </c>
      <c r="K24" s="265"/>
      <c r="L24" s="266"/>
    </row>
    <row r="25" spans="1:12" ht="20.100000000000001" customHeight="1" x14ac:dyDescent="0.3">
      <c r="A25" s="71" t="s">
        <v>123</v>
      </c>
      <c r="B25" s="74" t="s">
        <v>79</v>
      </c>
      <c r="C25" s="87">
        <v>1</v>
      </c>
      <c r="D25" s="78" t="s">
        <v>150</v>
      </c>
      <c r="E25" s="94" t="s">
        <v>190</v>
      </c>
      <c r="F25" s="87">
        <v>1</v>
      </c>
      <c r="G25" s="71" t="s">
        <v>158</v>
      </c>
      <c r="H25" s="74" t="s">
        <v>79</v>
      </c>
      <c r="I25" s="87">
        <v>1</v>
      </c>
      <c r="J25" s="71"/>
      <c r="K25" s="74"/>
      <c r="L25" s="87"/>
    </row>
    <row r="26" spans="1:12" ht="20.100000000000001" customHeight="1" x14ac:dyDescent="0.3">
      <c r="A26" s="71" t="s">
        <v>124</v>
      </c>
      <c r="B26" s="74" t="s">
        <v>82</v>
      </c>
      <c r="C26" s="87">
        <v>1</v>
      </c>
      <c r="D26" s="71" t="s">
        <v>149</v>
      </c>
      <c r="E26" s="72" t="s">
        <v>191</v>
      </c>
      <c r="F26" s="87">
        <v>1</v>
      </c>
      <c r="G26" s="71" t="s">
        <v>159</v>
      </c>
      <c r="H26" s="70" t="s">
        <v>82</v>
      </c>
      <c r="I26" s="87">
        <v>1</v>
      </c>
      <c r="J26" s="71"/>
      <c r="K26" s="70"/>
      <c r="L26" s="87"/>
    </row>
    <row r="27" spans="1:12" ht="20.100000000000001" customHeight="1" x14ac:dyDescent="0.3">
      <c r="A27" s="71" t="s">
        <v>125</v>
      </c>
      <c r="B27" s="73" t="s">
        <v>84</v>
      </c>
      <c r="C27" s="87">
        <v>1</v>
      </c>
      <c r="D27" s="78" t="s">
        <v>151</v>
      </c>
      <c r="E27" s="70" t="s">
        <v>94</v>
      </c>
      <c r="F27" s="87">
        <v>1</v>
      </c>
      <c r="G27" s="71" t="s">
        <v>160</v>
      </c>
      <c r="H27" s="70" t="s">
        <v>84</v>
      </c>
      <c r="I27" s="87">
        <v>1</v>
      </c>
      <c r="J27" s="71"/>
      <c r="K27" s="70"/>
      <c r="L27" s="87"/>
    </row>
    <row r="28" spans="1:12" ht="20.100000000000001" customHeight="1" x14ac:dyDescent="0.3">
      <c r="A28" s="71" t="s">
        <v>126</v>
      </c>
      <c r="B28" s="73" t="s">
        <v>86</v>
      </c>
      <c r="C28" s="87">
        <v>1</v>
      </c>
      <c r="D28" s="71" t="s">
        <v>152</v>
      </c>
      <c r="E28" s="72" t="s">
        <v>91</v>
      </c>
      <c r="F28" s="87">
        <v>1</v>
      </c>
      <c r="G28" s="71" t="s">
        <v>161</v>
      </c>
      <c r="H28" s="70" t="s">
        <v>86</v>
      </c>
      <c r="I28" s="87">
        <v>1</v>
      </c>
      <c r="J28" s="71"/>
      <c r="K28" s="70"/>
      <c r="L28" s="87"/>
    </row>
    <row r="29" spans="1:12" ht="20.100000000000001" customHeight="1" x14ac:dyDescent="0.3">
      <c r="A29" s="71" t="s">
        <v>127</v>
      </c>
      <c r="B29" s="73" t="s">
        <v>88</v>
      </c>
      <c r="C29" s="87">
        <v>1</v>
      </c>
      <c r="D29" s="78" t="s">
        <v>153</v>
      </c>
      <c r="E29" s="70" t="s">
        <v>93</v>
      </c>
      <c r="F29" s="87">
        <v>1</v>
      </c>
      <c r="G29" s="71" t="s">
        <v>162</v>
      </c>
      <c r="H29" s="70" t="s">
        <v>88</v>
      </c>
      <c r="I29" s="87">
        <v>1</v>
      </c>
      <c r="J29" s="71"/>
      <c r="K29" s="70"/>
      <c r="L29" s="87"/>
    </row>
    <row r="30" spans="1:12" ht="20.100000000000001" customHeight="1" x14ac:dyDescent="0.3">
      <c r="A30" s="71" t="s">
        <v>128</v>
      </c>
      <c r="B30" s="73" t="s">
        <v>90</v>
      </c>
      <c r="C30" s="87">
        <v>1</v>
      </c>
      <c r="D30" s="71" t="s">
        <v>154</v>
      </c>
      <c r="E30" s="70" t="s">
        <v>192</v>
      </c>
      <c r="F30" s="87">
        <v>1</v>
      </c>
      <c r="G30" s="71" t="s">
        <v>163</v>
      </c>
      <c r="H30" s="70" t="s">
        <v>90</v>
      </c>
      <c r="I30" s="87">
        <v>1</v>
      </c>
      <c r="J30" s="71"/>
      <c r="K30" s="70"/>
      <c r="L30" s="87"/>
    </row>
    <row r="31" spans="1:12" ht="20.100000000000001" customHeight="1" x14ac:dyDescent="0.3">
      <c r="A31" s="71" t="s">
        <v>129</v>
      </c>
      <c r="B31" s="74" t="s">
        <v>92</v>
      </c>
      <c r="C31" s="87">
        <v>1</v>
      </c>
      <c r="D31" s="78" t="s">
        <v>155</v>
      </c>
      <c r="E31" s="70" t="s">
        <v>98</v>
      </c>
      <c r="F31" s="87">
        <v>1</v>
      </c>
      <c r="G31" s="71" t="s">
        <v>164</v>
      </c>
      <c r="H31" s="74" t="s">
        <v>81</v>
      </c>
      <c r="I31" s="87">
        <v>1</v>
      </c>
      <c r="J31" s="71"/>
      <c r="K31" s="74"/>
      <c r="L31" s="87"/>
    </row>
    <row r="32" spans="1:12" ht="20.100000000000001" customHeight="1" x14ac:dyDescent="0.3">
      <c r="A32" s="71" t="s">
        <v>130</v>
      </c>
      <c r="B32" s="73" t="s">
        <v>182</v>
      </c>
      <c r="C32" s="87">
        <v>1</v>
      </c>
      <c r="D32" s="71" t="s">
        <v>156</v>
      </c>
      <c r="E32" s="70" t="s">
        <v>111</v>
      </c>
      <c r="F32" s="87">
        <v>1</v>
      </c>
      <c r="G32" s="71" t="s">
        <v>165</v>
      </c>
      <c r="H32" s="70" t="s">
        <v>83</v>
      </c>
      <c r="I32" s="87">
        <v>1</v>
      </c>
      <c r="J32" s="71"/>
      <c r="K32" s="70"/>
      <c r="L32" s="87"/>
    </row>
    <row r="33" spans="1:12" ht="20.100000000000001" customHeight="1" x14ac:dyDescent="0.3">
      <c r="A33" s="71" t="s">
        <v>131</v>
      </c>
      <c r="B33" s="73" t="s">
        <v>183</v>
      </c>
      <c r="C33" s="87">
        <v>1</v>
      </c>
      <c r="D33" s="78" t="s">
        <v>157</v>
      </c>
      <c r="E33" s="73" t="s">
        <v>100</v>
      </c>
      <c r="F33" s="87">
        <v>1</v>
      </c>
      <c r="G33" s="71" t="s">
        <v>166</v>
      </c>
      <c r="H33" s="70" t="s">
        <v>85</v>
      </c>
      <c r="I33" s="87">
        <v>1</v>
      </c>
      <c r="J33" s="71"/>
      <c r="K33" s="70"/>
      <c r="L33" s="87"/>
    </row>
    <row r="34" spans="1:12" ht="20.100000000000001" customHeight="1" x14ac:dyDescent="0.3">
      <c r="A34" s="71" t="s">
        <v>132</v>
      </c>
      <c r="B34" s="73" t="s">
        <v>184</v>
      </c>
      <c r="C34" s="87">
        <v>1</v>
      </c>
      <c r="D34" s="71">
        <v>136</v>
      </c>
      <c r="E34" s="73" t="s">
        <v>249</v>
      </c>
      <c r="F34" s="87">
        <v>1</v>
      </c>
      <c r="G34" s="71" t="s">
        <v>167</v>
      </c>
      <c r="H34" s="70" t="s">
        <v>87</v>
      </c>
      <c r="I34" s="87">
        <v>1</v>
      </c>
      <c r="J34" s="71"/>
      <c r="K34" s="70"/>
      <c r="L34" s="87"/>
    </row>
    <row r="35" spans="1:12" ht="20.100000000000001" customHeight="1" x14ac:dyDescent="0.3">
      <c r="A35" s="71" t="s">
        <v>133</v>
      </c>
      <c r="B35" s="74" t="s">
        <v>185</v>
      </c>
      <c r="C35" s="87">
        <v>1</v>
      </c>
      <c r="D35" s="71"/>
      <c r="E35" s="73"/>
      <c r="F35" s="87"/>
      <c r="G35" s="71" t="s">
        <v>168</v>
      </c>
      <c r="H35" s="70" t="s">
        <v>89</v>
      </c>
      <c r="I35" s="87">
        <v>1</v>
      </c>
      <c r="J35" s="71"/>
      <c r="K35" s="70"/>
      <c r="L35" s="87"/>
    </row>
    <row r="36" spans="1:12" ht="20.100000000000001" customHeight="1" x14ac:dyDescent="0.3">
      <c r="A36" s="71" t="s">
        <v>134</v>
      </c>
      <c r="B36" s="73" t="s">
        <v>97</v>
      </c>
      <c r="C36" s="87">
        <v>1</v>
      </c>
      <c r="D36" s="71"/>
      <c r="E36" s="73"/>
      <c r="F36" s="87"/>
      <c r="G36" s="71" t="s">
        <v>169</v>
      </c>
      <c r="H36" s="70" t="s">
        <v>91</v>
      </c>
      <c r="I36" s="87">
        <v>1</v>
      </c>
      <c r="J36" s="71"/>
      <c r="K36" s="70"/>
      <c r="L36" s="87"/>
    </row>
    <row r="37" spans="1:12" ht="20.100000000000001" customHeight="1" x14ac:dyDescent="0.3">
      <c r="A37" s="71" t="s">
        <v>135</v>
      </c>
      <c r="B37" s="74" t="s">
        <v>89</v>
      </c>
      <c r="C37" s="87">
        <v>1</v>
      </c>
      <c r="D37" s="71"/>
      <c r="E37" s="73"/>
      <c r="F37" s="87"/>
      <c r="G37" s="71" t="s">
        <v>170</v>
      </c>
      <c r="H37" s="73" t="s">
        <v>93</v>
      </c>
      <c r="I37" s="87">
        <v>1</v>
      </c>
      <c r="J37" s="71"/>
      <c r="K37" s="73"/>
      <c r="L37" s="87"/>
    </row>
    <row r="38" spans="1:12" ht="20.100000000000001" customHeight="1" x14ac:dyDescent="0.3">
      <c r="A38" s="71" t="s">
        <v>136</v>
      </c>
      <c r="B38" s="73" t="s">
        <v>99</v>
      </c>
      <c r="C38" s="87">
        <v>1</v>
      </c>
      <c r="D38" s="71"/>
      <c r="E38" s="73"/>
      <c r="F38" s="87"/>
      <c r="G38" s="71" t="s">
        <v>171</v>
      </c>
      <c r="H38" s="73" t="s">
        <v>95</v>
      </c>
      <c r="I38" s="87">
        <v>1</v>
      </c>
      <c r="J38" s="71"/>
      <c r="K38" s="73"/>
      <c r="L38" s="87"/>
    </row>
    <row r="39" spans="1:12" ht="20.100000000000001" customHeight="1" x14ac:dyDescent="0.3">
      <c r="A39" s="71" t="s">
        <v>137</v>
      </c>
      <c r="B39" s="73" t="s">
        <v>101</v>
      </c>
      <c r="C39" s="87">
        <v>1</v>
      </c>
      <c r="D39" s="71"/>
      <c r="E39" s="73"/>
      <c r="F39" s="87"/>
      <c r="G39" s="71" t="s">
        <v>172</v>
      </c>
      <c r="H39" s="73" t="s">
        <v>193</v>
      </c>
      <c r="I39" s="87">
        <v>1</v>
      </c>
      <c r="J39" s="71"/>
      <c r="K39" s="73"/>
      <c r="L39" s="87"/>
    </row>
    <row r="40" spans="1:12" ht="20.100000000000001" customHeight="1" x14ac:dyDescent="0.3">
      <c r="A40" s="71" t="s">
        <v>138</v>
      </c>
      <c r="B40" s="70" t="s">
        <v>103</v>
      </c>
      <c r="C40" s="87">
        <v>1</v>
      </c>
      <c r="D40" s="71"/>
      <c r="E40" s="73"/>
      <c r="F40" s="87"/>
      <c r="G40" s="71" t="s">
        <v>173</v>
      </c>
      <c r="H40" s="74" t="s">
        <v>80</v>
      </c>
      <c r="I40" s="87">
        <v>1</v>
      </c>
      <c r="J40" s="71"/>
      <c r="K40" s="74"/>
      <c r="L40" s="87"/>
    </row>
    <row r="41" spans="1:12" ht="20.100000000000001" customHeight="1" x14ac:dyDescent="0.3">
      <c r="A41" s="71" t="s">
        <v>139</v>
      </c>
      <c r="B41" s="77" t="s">
        <v>104</v>
      </c>
      <c r="C41" s="87">
        <v>1</v>
      </c>
      <c r="D41" s="71"/>
      <c r="E41" s="73"/>
      <c r="F41" s="87"/>
      <c r="G41" s="71" t="s">
        <v>174</v>
      </c>
      <c r="H41" s="73" t="s">
        <v>96</v>
      </c>
      <c r="I41" s="87">
        <v>1</v>
      </c>
      <c r="J41" s="71"/>
      <c r="K41" s="73"/>
      <c r="L41" s="87"/>
    </row>
    <row r="42" spans="1:12" ht="20.100000000000001" customHeight="1" x14ac:dyDescent="0.3">
      <c r="A42" s="71" t="s">
        <v>140</v>
      </c>
      <c r="B42" s="72" t="s">
        <v>181</v>
      </c>
      <c r="C42" s="87">
        <v>1</v>
      </c>
      <c r="D42" s="71"/>
      <c r="E42" s="73"/>
      <c r="F42" s="87"/>
      <c r="G42" s="71" t="s">
        <v>175</v>
      </c>
      <c r="H42" s="73" t="s">
        <v>194</v>
      </c>
      <c r="I42" s="87">
        <v>1</v>
      </c>
      <c r="J42" s="71"/>
      <c r="K42" s="73"/>
      <c r="L42" s="87"/>
    </row>
    <row r="43" spans="1:12" ht="20.100000000000001" customHeight="1" x14ac:dyDescent="0.3">
      <c r="A43" s="71" t="s">
        <v>141</v>
      </c>
      <c r="B43" s="70" t="s">
        <v>105</v>
      </c>
      <c r="C43" s="87">
        <v>1</v>
      </c>
      <c r="D43" s="71"/>
      <c r="E43" s="73"/>
      <c r="F43" s="87"/>
      <c r="G43" s="71" t="s">
        <v>176</v>
      </c>
      <c r="H43" s="70" t="s">
        <v>195</v>
      </c>
      <c r="I43" s="87">
        <v>1</v>
      </c>
      <c r="J43" s="71"/>
      <c r="K43" s="70"/>
      <c r="L43" s="87"/>
    </row>
    <row r="44" spans="1:12" ht="20.100000000000001" customHeight="1" x14ac:dyDescent="0.3">
      <c r="A44" s="71" t="s">
        <v>142</v>
      </c>
      <c r="B44" s="75" t="s">
        <v>106</v>
      </c>
      <c r="C44" s="87">
        <v>1</v>
      </c>
      <c r="D44" s="71"/>
      <c r="E44" s="73"/>
      <c r="F44" s="87"/>
      <c r="G44" s="71" t="s">
        <v>177</v>
      </c>
      <c r="H44" s="77" t="s">
        <v>196</v>
      </c>
      <c r="I44" s="87">
        <v>1</v>
      </c>
      <c r="J44" s="71"/>
      <c r="K44" s="77"/>
      <c r="L44" s="87"/>
    </row>
    <row r="45" spans="1:12" ht="20.100000000000001" customHeight="1" x14ac:dyDescent="0.3">
      <c r="A45" s="71" t="s">
        <v>143</v>
      </c>
      <c r="B45" s="75" t="s">
        <v>107</v>
      </c>
      <c r="C45" s="87">
        <v>1</v>
      </c>
      <c r="D45" s="71"/>
      <c r="E45" s="73"/>
      <c r="F45" s="87"/>
      <c r="G45" s="71" t="s">
        <v>178</v>
      </c>
      <c r="H45" s="75" t="s">
        <v>197</v>
      </c>
      <c r="I45" s="87">
        <v>1</v>
      </c>
      <c r="J45" s="71"/>
      <c r="K45" s="75"/>
      <c r="L45" s="87"/>
    </row>
    <row r="46" spans="1:12" ht="20.100000000000001" customHeight="1" x14ac:dyDescent="0.3">
      <c r="A46" s="71" t="s">
        <v>144</v>
      </c>
      <c r="B46" s="75" t="s">
        <v>80</v>
      </c>
      <c r="C46" s="87">
        <v>1</v>
      </c>
      <c r="D46" s="78"/>
      <c r="E46" s="76"/>
      <c r="F46" s="87"/>
      <c r="G46" s="71" t="s">
        <v>179</v>
      </c>
      <c r="H46" s="70" t="s">
        <v>198</v>
      </c>
      <c r="I46" s="87">
        <v>1</v>
      </c>
      <c r="J46" s="71"/>
      <c r="K46" s="70"/>
      <c r="L46" s="87"/>
    </row>
    <row r="47" spans="1:12" ht="20.100000000000001" customHeight="1" x14ac:dyDescent="0.3">
      <c r="A47" s="71" t="s">
        <v>145</v>
      </c>
      <c r="B47" s="75" t="s">
        <v>186</v>
      </c>
      <c r="C47" s="87">
        <v>1</v>
      </c>
      <c r="D47" s="78"/>
      <c r="E47" s="76"/>
      <c r="F47" s="87"/>
      <c r="G47" s="71"/>
      <c r="H47" s="73"/>
      <c r="I47" s="87"/>
      <c r="J47" s="71"/>
      <c r="K47" s="73"/>
      <c r="L47" s="87"/>
    </row>
    <row r="48" spans="1:12" ht="20.100000000000001" customHeight="1" x14ac:dyDescent="0.3">
      <c r="A48" s="71" t="s">
        <v>146</v>
      </c>
      <c r="B48" s="75" t="s">
        <v>187</v>
      </c>
      <c r="C48" s="87">
        <v>1</v>
      </c>
      <c r="D48" s="78"/>
      <c r="E48" s="76"/>
      <c r="F48" s="87"/>
      <c r="G48" s="71"/>
      <c r="H48" s="73"/>
      <c r="I48" s="87"/>
      <c r="J48" s="71"/>
      <c r="K48" s="73"/>
      <c r="L48" s="87"/>
    </row>
    <row r="49" spans="1:12" ht="20.100000000000001" customHeight="1" x14ac:dyDescent="0.3">
      <c r="A49" s="71" t="s">
        <v>147</v>
      </c>
      <c r="B49" s="75" t="s">
        <v>188</v>
      </c>
      <c r="C49" s="87">
        <v>1</v>
      </c>
      <c r="D49" s="78"/>
      <c r="E49" s="76"/>
      <c r="F49" s="87"/>
      <c r="G49" s="92"/>
      <c r="H49" s="93"/>
      <c r="I49" s="87"/>
      <c r="J49" s="92"/>
      <c r="K49" s="93"/>
      <c r="L49" s="87"/>
    </row>
    <row r="50" spans="1:12" ht="20.100000000000001" customHeight="1" thickBot="1" x14ac:dyDescent="0.35">
      <c r="A50" s="71" t="s">
        <v>148</v>
      </c>
      <c r="B50" s="90" t="s">
        <v>189</v>
      </c>
      <c r="C50" s="88">
        <v>1</v>
      </c>
      <c r="D50" s="89"/>
      <c r="E50" s="91"/>
      <c r="F50" s="88"/>
      <c r="G50" s="79"/>
      <c r="H50" s="80"/>
      <c r="I50" s="88"/>
      <c r="J50" s="79"/>
      <c r="K50" s="80"/>
      <c r="L50" s="88"/>
    </row>
    <row r="51" spans="1:12" ht="39.950000000000003" customHeight="1" thickBot="1" x14ac:dyDescent="0.3">
      <c r="A51" s="85"/>
      <c r="B51" s="66"/>
      <c r="C51" s="66"/>
      <c r="D51" s="66"/>
      <c r="E51" s="66"/>
      <c r="F51" s="66"/>
      <c r="G51" s="85"/>
      <c r="H51" s="85"/>
      <c r="I51" s="85"/>
      <c r="J51" s="85"/>
      <c r="K51" s="85"/>
      <c r="L51" s="85"/>
    </row>
    <row r="52" spans="1:12" ht="24.95" customHeight="1" thickBot="1" x14ac:dyDescent="0.35">
      <c r="A52" s="286" t="s">
        <v>121</v>
      </c>
      <c r="B52" s="287"/>
      <c r="C52" s="287"/>
      <c r="D52" s="288" t="s">
        <v>122</v>
      </c>
      <c r="E52" s="289"/>
      <c r="F52" s="290"/>
      <c r="G52" s="288" t="s">
        <v>212</v>
      </c>
      <c r="H52" s="289"/>
      <c r="I52" s="290"/>
      <c r="J52" s="131"/>
      <c r="K52" s="122" t="s">
        <v>199</v>
      </c>
      <c r="L52" s="132"/>
    </row>
    <row r="53" spans="1:12" ht="20.100000000000001" customHeight="1" x14ac:dyDescent="0.3">
      <c r="A53" s="299" t="s">
        <v>206</v>
      </c>
      <c r="B53" s="300"/>
      <c r="C53" s="300"/>
      <c r="D53" s="248">
        <f>COUNTIF($C$25:$L$50,"1")</f>
        <v>58</v>
      </c>
      <c r="E53" s="249"/>
      <c r="F53" s="250"/>
      <c r="G53" s="251">
        <v>1</v>
      </c>
      <c r="H53" s="252"/>
      <c r="I53" s="253"/>
      <c r="J53" s="133"/>
      <c r="K53" s="141">
        <f>D53*G53</f>
        <v>58</v>
      </c>
      <c r="L53" s="134"/>
    </row>
    <row r="54" spans="1:12" ht="20.100000000000001" customHeight="1" x14ac:dyDescent="0.3">
      <c r="A54" s="246" t="s">
        <v>207</v>
      </c>
      <c r="B54" s="247"/>
      <c r="C54" s="247"/>
      <c r="D54" s="248">
        <f>COUNTIF($C$25:$L$50,"2")</f>
        <v>0</v>
      </c>
      <c r="E54" s="249"/>
      <c r="F54" s="250"/>
      <c r="G54" s="251">
        <v>0.6</v>
      </c>
      <c r="H54" s="252"/>
      <c r="I54" s="253"/>
      <c r="J54" s="135"/>
      <c r="K54" s="142">
        <f>D54*G54</f>
        <v>0</v>
      </c>
      <c r="L54" s="136"/>
    </row>
    <row r="55" spans="1:12" ht="20.100000000000001" customHeight="1" x14ac:dyDescent="0.3">
      <c r="A55" s="246" t="s">
        <v>208</v>
      </c>
      <c r="B55" s="247"/>
      <c r="C55" s="247"/>
      <c r="D55" s="248">
        <f>COUNTIF($C$25:$L$50,"3")</f>
        <v>0</v>
      </c>
      <c r="E55" s="249"/>
      <c r="F55" s="250"/>
      <c r="G55" s="251">
        <v>0.2</v>
      </c>
      <c r="H55" s="252"/>
      <c r="I55" s="253"/>
      <c r="J55" s="135"/>
      <c r="K55" s="142">
        <f>D55*G55</f>
        <v>0</v>
      </c>
      <c r="L55" s="136"/>
    </row>
    <row r="56" spans="1:12" ht="20.100000000000001" customHeight="1" thickBot="1" x14ac:dyDescent="0.35">
      <c r="A56" s="304" t="s">
        <v>200</v>
      </c>
      <c r="B56" s="305"/>
      <c r="C56" s="305"/>
      <c r="D56" s="301">
        <f>COUNTA(C25:C50,F25:F50,I25:I50)</f>
        <v>58</v>
      </c>
      <c r="E56" s="302"/>
      <c r="F56" s="303"/>
      <c r="G56" s="306"/>
      <c r="H56" s="307"/>
      <c r="I56" s="308"/>
      <c r="J56" s="137"/>
      <c r="K56" s="143">
        <f>SUM(K53:L55)</f>
        <v>58</v>
      </c>
      <c r="L56" s="138"/>
    </row>
    <row r="57" spans="1:12" ht="20.100000000000001" customHeight="1" thickBot="1" x14ac:dyDescent="0.35">
      <c r="A57" s="81" t="s">
        <v>204</v>
      </c>
      <c r="B57" s="82"/>
      <c r="C57" s="82"/>
      <c r="D57" s="312" t="s">
        <v>209</v>
      </c>
      <c r="E57" s="312"/>
      <c r="F57" s="312"/>
      <c r="G57" s="312"/>
      <c r="H57" s="312"/>
      <c r="I57" s="312"/>
      <c r="J57" s="139"/>
      <c r="K57" s="123">
        <f>D56/(D56*G53)</f>
        <v>1</v>
      </c>
      <c r="L57" s="140"/>
    </row>
    <row r="58" spans="1:12" ht="20.100000000000001" customHeight="1" thickBot="1" x14ac:dyDescent="0.35">
      <c r="A58" s="309" t="s">
        <v>21</v>
      </c>
      <c r="B58" s="310"/>
      <c r="C58" s="310"/>
      <c r="D58" s="311" t="s">
        <v>210</v>
      </c>
      <c r="E58" s="311"/>
      <c r="F58" s="311"/>
      <c r="G58" s="311"/>
      <c r="H58" s="311"/>
      <c r="I58" s="311"/>
      <c r="J58" s="144"/>
      <c r="K58" s="145">
        <f>K56/D56</f>
        <v>1</v>
      </c>
      <c r="L58" s="146"/>
    </row>
    <row r="59" spans="1:12" ht="20.25" customHeight="1" x14ac:dyDescent="0.25"/>
    <row r="60" spans="1:12" ht="15.75" thickBot="1" x14ac:dyDescent="0.3"/>
    <row r="61" spans="1:12" ht="24" customHeight="1" thickBot="1" x14ac:dyDescent="0.3">
      <c r="A61" s="296" t="s">
        <v>31</v>
      </c>
      <c r="B61" s="297"/>
      <c r="C61" s="297"/>
      <c r="D61" s="297"/>
      <c r="E61" s="297"/>
      <c r="F61" s="297"/>
      <c r="G61" s="297"/>
      <c r="H61" s="297"/>
      <c r="I61" s="297"/>
      <c r="J61" s="298"/>
    </row>
    <row r="62" spans="1:12" ht="24.95" customHeight="1" thickBot="1" x14ac:dyDescent="0.3">
      <c r="A62" s="324" t="s">
        <v>28</v>
      </c>
      <c r="B62" s="325"/>
      <c r="C62" s="326"/>
      <c r="D62" s="318" t="s">
        <v>11</v>
      </c>
      <c r="E62" s="319"/>
      <c r="F62" s="319"/>
      <c r="G62" s="320"/>
      <c r="H62" s="327" t="s">
        <v>29</v>
      </c>
      <c r="I62" s="328"/>
      <c r="J62" s="24" t="s">
        <v>30</v>
      </c>
    </row>
    <row r="63" spans="1:12" ht="24.95" customHeight="1" x14ac:dyDescent="0.25">
      <c r="A63" s="321" t="s">
        <v>34</v>
      </c>
      <c r="B63" s="322"/>
      <c r="C63" s="323"/>
      <c r="D63" s="321"/>
      <c r="E63" s="322"/>
      <c r="F63" s="322"/>
      <c r="G63" s="323"/>
      <c r="H63" s="329"/>
      <c r="I63" s="330"/>
      <c r="J63" s="231"/>
    </row>
    <row r="64" spans="1:12" ht="24.95" customHeight="1" thickBot="1" x14ac:dyDescent="0.3">
      <c r="A64" s="313" t="s">
        <v>35</v>
      </c>
      <c r="B64" s="314"/>
      <c r="C64" s="315"/>
      <c r="D64" s="313"/>
      <c r="E64" s="314"/>
      <c r="F64" s="314"/>
      <c r="G64" s="315"/>
      <c r="H64" s="316"/>
      <c r="I64" s="317"/>
      <c r="J64" s="232"/>
    </row>
  </sheetData>
  <dataConsolidate/>
  <mergeCells count="66">
    <mergeCell ref="A64:C64"/>
    <mergeCell ref="H64:I64"/>
    <mergeCell ref="D62:G62"/>
    <mergeCell ref="D63:G63"/>
    <mergeCell ref="D64:G64"/>
    <mergeCell ref="A62:C62"/>
    <mergeCell ref="H62:I62"/>
    <mergeCell ref="A63:C63"/>
    <mergeCell ref="H63:I63"/>
    <mergeCell ref="A61:J61"/>
    <mergeCell ref="A53:C53"/>
    <mergeCell ref="D56:F56"/>
    <mergeCell ref="G53:I53"/>
    <mergeCell ref="D53:F53"/>
    <mergeCell ref="A56:C56"/>
    <mergeCell ref="G56:I56"/>
    <mergeCell ref="A58:C58"/>
    <mergeCell ref="D58:I58"/>
    <mergeCell ref="D57:I57"/>
    <mergeCell ref="A52:C52"/>
    <mergeCell ref="D52:F52"/>
    <mergeCell ref="G52:I52"/>
    <mergeCell ref="J20:L20"/>
    <mergeCell ref="A24:C24"/>
    <mergeCell ref="D24:F24"/>
    <mergeCell ref="B20:C20"/>
    <mergeCell ref="A22:L22"/>
    <mergeCell ref="J17:L18"/>
    <mergeCell ref="E18:F19"/>
    <mergeCell ref="H18:I18"/>
    <mergeCell ref="J19:L19"/>
    <mergeCell ref="E16:F17"/>
    <mergeCell ref="H16:I16"/>
    <mergeCell ref="H17:I17"/>
    <mergeCell ref="A10:L10"/>
    <mergeCell ref="I5:J5"/>
    <mergeCell ref="I6:J6"/>
    <mergeCell ref="I7:J7"/>
    <mergeCell ref="I8:J8"/>
    <mergeCell ref="K6:L6"/>
    <mergeCell ref="K7:L7"/>
    <mergeCell ref="A11:C11"/>
    <mergeCell ref="D11:F11"/>
    <mergeCell ref="G11:I11"/>
    <mergeCell ref="J11:L11"/>
    <mergeCell ref="J16:L16"/>
    <mergeCell ref="E15:F15"/>
    <mergeCell ref="B16:C16"/>
    <mergeCell ref="G13:I13"/>
    <mergeCell ref="B15:C15"/>
    <mergeCell ref="A2:J2"/>
    <mergeCell ref="A54:C54"/>
    <mergeCell ref="D54:F54"/>
    <mergeCell ref="G54:I54"/>
    <mergeCell ref="A55:C55"/>
    <mergeCell ref="D55:F55"/>
    <mergeCell ref="G55:I55"/>
    <mergeCell ref="A4:L4"/>
    <mergeCell ref="J13:L14"/>
    <mergeCell ref="K5:L5"/>
    <mergeCell ref="A13:C13"/>
    <mergeCell ref="D13:F13"/>
    <mergeCell ref="K8:L8"/>
    <mergeCell ref="G24:I24"/>
    <mergeCell ref="H15:I15"/>
    <mergeCell ref="J24:L24"/>
  </mergeCells>
  <conditionalFormatting sqref="C25:C50">
    <cfRule type="cellIs" dxfId="24" priority="44" operator="equal">
      <formula>3</formula>
    </cfRule>
    <cfRule type="cellIs" dxfId="23" priority="45" operator="equal">
      <formula>2</formula>
    </cfRule>
    <cfRule type="cellIs" dxfId="22" priority="46" operator="equal">
      <formula>1</formula>
    </cfRule>
    <cfRule type="notContainsBlanks" dxfId="21" priority="47">
      <formula>LEN(TRIM(C25))&gt;0</formula>
    </cfRule>
  </conditionalFormatting>
  <conditionalFormatting sqref="I25:I50">
    <cfRule type="cellIs" dxfId="20" priority="9" operator="equal">
      <formula>3</formula>
    </cfRule>
    <cfRule type="cellIs" dxfId="19" priority="10" operator="equal">
      <formula>2</formula>
    </cfRule>
    <cfRule type="cellIs" dxfId="18" priority="11" operator="equal">
      <formula>1</formula>
    </cfRule>
    <cfRule type="notContainsBlanks" dxfId="17" priority="12">
      <formula>LEN(TRIM(I25))&gt;0</formula>
    </cfRule>
  </conditionalFormatting>
  <conditionalFormatting sqref="F25:F50">
    <cfRule type="cellIs" dxfId="16" priority="13" operator="equal">
      <formula>3</formula>
    </cfRule>
    <cfRule type="cellIs" dxfId="15" priority="14" operator="equal">
      <formula>2</formula>
    </cfRule>
    <cfRule type="cellIs" dxfId="14" priority="15" operator="equal">
      <formula>1</formula>
    </cfRule>
    <cfRule type="notContainsBlanks" dxfId="13" priority="16">
      <formula>LEN(TRIM(F25))&gt;0</formula>
    </cfRule>
  </conditionalFormatting>
  <conditionalFormatting sqref="L25:L50">
    <cfRule type="cellIs" dxfId="12" priority="1" operator="equal">
      <formula>3</formula>
    </cfRule>
    <cfRule type="cellIs" dxfId="11" priority="2" operator="equal">
      <formula>2</formula>
    </cfRule>
    <cfRule type="cellIs" dxfId="10" priority="3" operator="equal">
      <formula>1</formula>
    </cfRule>
    <cfRule type="notContainsBlanks" dxfId="9" priority="4">
      <formula>LEN(TRIM(L25))&gt;0</formula>
    </cfRule>
  </conditionalFormatting>
  <dataValidations count="1">
    <dataValidation type="list" allowBlank="1" showInputMessage="1" showErrorMessage="1" sqref="C25:C50 F25:F50 L25:L50 I25:I50">
      <formula1>$B$5:$B$8</formula1>
    </dataValidation>
  </dataValidations>
  <printOptions horizontalCentered="1"/>
  <pageMargins left="0.82677165354330717" right="0.82677165354330717" top="1.1417322834645669" bottom="0.74803149606299213" header="0.31496062992125984" footer="0.31496062992125984"/>
  <pageSetup paperSize="9" scale="33" orientation="portrait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R76"/>
  <sheetViews>
    <sheetView showGridLines="0" zoomScale="60" zoomScaleNormal="60" workbookViewId="0">
      <selection activeCell="P16" sqref="P16"/>
    </sheetView>
  </sheetViews>
  <sheetFormatPr defaultColWidth="9.140625" defaultRowHeight="0" customHeight="1" zeroHeight="1" x14ac:dyDescent="0.25"/>
  <cols>
    <col min="1" max="1" width="6.28515625" style="20" customWidth="1"/>
    <col min="2" max="2" width="7.85546875" style="20" customWidth="1"/>
    <col min="3" max="3" width="62.85546875" style="20" customWidth="1"/>
    <col min="4" max="4" width="31.7109375" style="20" customWidth="1"/>
    <col min="5" max="5" width="23.5703125" style="20" customWidth="1"/>
    <col min="6" max="6" width="17.42578125" style="20" customWidth="1"/>
    <col min="7" max="7" width="23.85546875" style="20" customWidth="1"/>
    <col min="8" max="8" width="32.85546875" style="20" bestFit="1" customWidth="1"/>
    <col min="9" max="10" width="12.7109375" style="20" customWidth="1"/>
    <col min="11" max="11" width="7.7109375" style="20" customWidth="1"/>
    <col min="12" max="12" width="12.7109375" style="20" customWidth="1"/>
    <col min="13" max="13" width="8" style="20" customWidth="1"/>
    <col min="14" max="14" width="9.140625" style="20" customWidth="1"/>
    <col min="15" max="15" width="8.5703125" style="20" customWidth="1"/>
    <col min="16" max="16384" width="9.140625" style="20"/>
  </cols>
  <sheetData>
    <row r="1" spans="2:18" ht="22.5" customHeight="1" thickBot="1" x14ac:dyDescent="0.3"/>
    <row r="2" spans="2:18" ht="30" customHeight="1" thickBot="1" x14ac:dyDescent="0.3">
      <c r="B2" s="332" t="s">
        <v>251</v>
      </c>
      <c r="C2" s="333"/>
      <c r="D2" s="333"/>
      <c r="E2" s="333"/>
      <c r="F2" s="333"/>
      <c r="G2" s="54" t="s">
        <v>24</v>
      </c>
      <c r="H2" s="86">
        <v>45320</v>
      </c>
    </row>
    <row r="3" spans="2:18" ht="30" customHeight="1" thickBot="1" x14ac:dyDescent="0.35">
      <c r="B3" s="21"/>
      <c r="C3" s="25"/>
      <c r="D3" s="25"/>
      <c r="E3" s="25"/>
      <c r="F3" s="25"/>
      <c r="G3" s="25"/>
      <c r="H3" s="25"/>
      <c r="I3" s="25"/>
      <c r="J3" s="25"/>
      <c r="K3" s="25"/>
      <c r="L3" s="25"/>
      <c r="M3" s="23"/>
      <c r="N3" s="23"/>
      <c r="O3" s="23"/>
      <c r="P3" s="23"/>
      <c r="Q3" s="23"/>
      <c r="R3" s="23"/>
    </row>
    <row r="4" spans="2:18" s="52" customFormat="1" ht="30" customHeight="1" thickBot="1" x14ac:dyDescent="0.3">
      <c r="B4" s="51" t="s">
        <v>59</v>
      </c>
      <c r="C4" s="192" t="s">
        <v>45</v>
      </c>
      <c r="D4" s="211"/>
      <c r="E4" s="211"/>
      <c r="F4" s="211"/>
      <c r="G4" s="193"/>
      <c r="H4" s="164" t="s">
        <v>32</v>
      </c>
      <c r="I4" s="50"/>
      <c r="J4" s="50"/>
      <c r="K4" s="50"/>
      <c r="L4" s="50"/>
    </row>
    <row r="5" spans="2:18" s="53" customFormat="1" ht="30" customHeight="1" x14ac:dyDescent="0.3">
      <c r="B5" s="183">
        <v>1</v>
      </c>
      <c r="C5" s="215" t="s">
        <v>57</v>
      </c>
      <c r="D5" s="224"/>
      <c r="E5" s="224"/>
      <c r="F5" s="224"/>
      <c r="G5" s="219"/>
      <c r="H5" s="212" t="s">
        <v>4</v>
      </c>
      <c r="I5" s="25"/>
      <c r="J5" s="25"/>
      <c r="K5" s="25"/>
      <c r="L5" s="25"/>
    </row>
    <row r="6" spans="2:18" s="53" customFormat="1" ht="30" customHeight="1" x14ac:dyDescent="0.3">
      <c r="B6" s="126">
        <v>2</v>
      </c>
      <c r="C6" s="229" t="s">
        <v>56</v>
      </c>
      <c r="D6" s="225"/>
      <c r="E6" s="225"/>
      <c r="F6" s="225"/>
      <c r="G6" s="220"/>
      <c r="H6" s="213" t="s">
        <v>4</v>
      </c>
      <c r="I6" s="25"/>
      <c r="J6" s="25"/>
      <c r="K6" s="25"/>
      <c r="L6" s="25"/>
    </row>
    <row r="7" spans="2:18" s="53" customFormat="1" ht="30" customHeight="1" x14ac:dyDescent="0.3">
      <c r="B7" s="126">
        <v>3</v>
      </c>
      <c r="C7" s="216" t="s">
        <v>55</v>
      </c>
      <c r="D7" s="226"/>
      <c r="E7" s="226"/>
      <c r="F7" s="226"/>
      <c r="G7" s="221"/>
      <c r="H7" s="213" t="s">
        <v>4</v>
      </c>
      <c r="I7" s="25"/>
      <c r="J7" s="25"/>
      <c r="K7" s="25"/>
      <c r="L7" s="25"/>
    </row>
    <row r="8" spans="2:18" s="53" customFormat="1" ht="30" customHeight="1" x14ac:dyDescent="0.3">
      <c r="B8" s="126">
        <v>4</v>
      </c>
      <c r="C8" s="216" t="s">
        <v>58</v>
      </c>
      <c r="D8" s="226"/>
      <c r="E8" s="226"/>
      <c r="F8" s="226"/>
      <c r="G8" s="221"/>
      <c r="H8" s="213" t="s">
        <v>4</v>
      </c>
      <c r="I8" s="25"/>
      <c r="J8" s="25"/>
      <c r="K8" s="25"/>
      <c r="L8" s="25"/>
    </row>
    <row r="9" spans="2:18" s="53" customFormat="1" ht="30" customHeight="1" x14ac:dyDescent="0.3">
      <c r="B9" s="126">
        <v>5</v>
      </c>
      <c r="C9" s="217" t="s">
        <v>50</v>
      </c>
      <c r="D9" s="227"/>
      <c r="E9" s="227"/>
      <c r="F9" s="227"/>
      <c r="G9" s="222"/>
      <c r="H9" s="213" t="s">
        <v>4</v>
      </c>
      <c r="I9" s="25"/>
      <c r="J9" s="25"/>
      <c r="K9" s="25"/>
      <c r="L9" s="25"/>
    </row>
    <row r="10" spans="2:18" s="53" customFormat="1" ht="30" customHeight="1" x14ac:dyDescent="0.3">
      <c r="B10" s="126">
        <v>6</v>
      </c>
      <c r="C10" s="216" t="s">
        <v>48</v>
      </c>
      <c r="D10" s="226"/>
      <c r="E10" s="226"/>
      <c r="F10" s="226"/>
      <c r="G10" s="221"/>
      <c r="H10" s="213" t="s">
        <v>8</v>
      </c>
      <c r="I10" s="25"/>
      <c r="J10" s="25"/>
      <c r="K10" s="25"/>
      <c r="L10" s="25"/>
    </row>
    <row r="11" spans="2:18" s="53" customFormat="1" ht="30" customHeight="1" x14ac:dyDescent="0.3">
      <c r="B11" s="126">
        <v>7</v>
      </c>
      <c r="C11" s="216" t="s">
        <v>49</v>
      </c>
      <c r="D11" s="226"/>
      <c r="E11" s="226"/>
      <c r="F11" s="226"/>
      <c r="G11" s="221"/>
      <c r="H11" s="213" t="s">
        <v>4</v>
      </c>
      <c r="I11" s="25"/>
      <c r="J11" s="25"/>
      <c r="K11" s="25"/>
      <c r="L11" s="25"/>
    </row>
    <row r="12" spans="2:18" s="53" customFormat="1" ht="30" customHeight="1" x14ac:dyDescent="0.3">
      <c r="B12" s="126">
        <v>8</v>
      </c>
      <c r="C12" s="216" t="s">
        <v>51</v>
      </c>
      <c r="D12" s="226"/>
      <c r="E12" s="226"/>
      <c r="F12" s="226"/>
      <c r="G12" s="221"/>
      <c r="H12" s="213" t="s">
        <v>4</v>
      </c>
      <c r="I12" s="25"/>
      <c r="J12" s="25"/>
      <c r="K12" s="25"/>
      <c r="L12" s="25"/>
    </row>
    <row r="13" spans="2:18" s="53" customFormat="1" ht="30" customHeight="1" x14ac:dyDescent="0.3">
      <c r="B13" s="126">
        <v>9</v>
      </c>
      <c r="C13" s="216" t="s">
        <v>245</v>
      </c>
      <c r="D13" s="226"/>
      <c r="E13" s="226"/>
      <c r="F13" s="226"/>
      <c r="G13" s="221"/>
      <c r="H13" s="213" t="s">
        <v>4</v>
      </c>
      <c r="I13" s="25"/>
      <c r="J13" s="25"/>
      <c r="K13" s="25"/>
      <c r="L13" s="25"/>
    </row>
    <row r="14" spans="2:18" s="53" customFormat="1" ht="30" customHeight="1" x14ac:dyDescent="0.3">
      <c r="B14" s="126">
        <v>10</v>
      </c>
      <c r="C14" s="216" t="s">
        <v>52</v>
      </c>
      <c r="D14" s="226"/>
      <c r="E14" s="226"/>
      <c r="F14" s="226"/>
      <c r="G14" s="221"/>
      <c r="H14" s="213" t="s">
        <v>4</v>
      </c>
      <c r="I14" s="25"/>
      <c r="J14" s="25"/>
      <c r="K14" s="25"/>
      <c r="L14" s="25"/>
    </row>
    <row r="15" spans="2:18" s="53" customFormat="1" ht="30" customHeight="1" x14ac:dyDescent="0.3">
      <c r="B15" s="126">
        <v>11</v>
      </c>
      <c r="C15" s="216" t="s">
        <v>53</v>
      </c>
      <c r="D15" s="226"/>
      <c r="E15" s="226"/>
      <c r="F15" s="226"/>
      <c r="G15" s="221"/>
      <c r="H15" s="213" t="s">
        <v>4</v>
      </c>
      <c r="I15" s="25"/>
      <c r="J15" s="25"/>
      <c r="K15" s="25"/>
      <c r="L15" s="25"/>
    </row>
    <row r="16" spans="2:18" s="53" customFormat="1" ht="30" customHeight="1" x14ac:dyDescent="0.3">
      <c r="B16" s="126">
        <v>12</v>
      </c>
      <c r="C16" s="216" t="s">
        <v>54</v>
      </c>
      <c r="D16" s="226"/>
      <c r="E16" s="226"/>
      <c r="F16" s="226"/>
      <c r="G16" s="221"/>
      <c r="H16" s="213" t="s">
        <v>4</v>
      </c>
      <c r="I16" s="25"/>
      <c r="J16" s="25"/>
      <c r="K16" s="25"/>
      <c r="L16" s="25"/>
    </row>
    <row r="17" spans="2:12" s="53" customFormat="1" ht="30" customHeight="1" thickBot="1" x14ac:dyDescent="0.35">
      <c r="B17" s="187">
        <v>13</v>
      </c>
      <c r="C17" s="218" t="s">
        <v>47</v>
      </c>
      <c r="D17" s="228"/>
      <c r="E17" s="228"/>
      <c r="F17" s="228"/>
      <c r="G17" s="223"/>
      <c r="H17" s="214" t="s">
        <v>4</v>
      </c>
      <c r="I17" s="25"/>
      <c r="J17" s="25"/>
      <c r="K17" s="25"/>
      <c r="L17" s="25"/>
    </row>
    <row r="18" spans="2:12" ht="30" customHeight="1" x14ac:dyDescent="0.35">
      <c r="B18" s="38"/>
      <c r="C18" s="39"/>
      <c r="D18" s="39"/>
      <c r="E18" s="39"/>
      <c r="F18" s="39"/>
      <c r="G18" s="39"/>
      <c r="H18" s="39"/>
      <c r="I18" s="25"/>
      <c r="J18" s="25"/>
      <c r="K18" s="25"/>
      <c r="L18" s="25"/>
    </row>
    <row r="19" spans="2:12" ht="21" customHeight="1" x14ac:dyDescent="0.3">
      <c r="H19" s="331"/>
      <c r="I19" s="331"/>
      <c r="J19" s="331"/>
      <c r="K19" s="331"/>
      <c r="L19" s="331"/>
    </row>
    <row r="20" spans="2:12" ht="30" customHeight="1" thickBot="1" x14ac:dyDescent="0.3"/>
    <row r="21" spans="2:12" ht="33" customHeight="1" thickBot="1" x14ac:dyDescent="0.3">
      <c r="F21" s="334" t="s">
        <v>46</v>
      </c>
      <c r="G21" s="335"/>
      <c r="H21" s="336"/>
    </row>
    <row r="22" spans="2:12" ht="29.25" customHeight="1" thickBot="1" x14ac:dyDescent="0.3">
      <c r="F22" s="41" t="s">
        <v>4</v>
      </c>
      <c r="G22" s="240" t="s">
        <v>5</v>
      </c>
      <c r="H22" s="241" t="s">
        <v>43</v>
      </c>
    </row>
    <row r="23" spans="2:12" ht="25.5" customHeight="1" thickBot="1" x14ac:dyDescent="0.3">
      <c r="F23" s="42" t="s">
        <v>6</v>
      </c>
      <c r="G23" s="242" t="s">
        <v>7</v>
      </c>
      <c r="H23" s="241" t="s">
        <v>44</v>
      </c>
    </row>
    <row r="24" spans="2:12" ht="33" customHeight="1" thickBot="1" x14ac:dyDescent="0.3">
      <c r="F24" s="43" t="s">
        <v>8</v>
      </c>
      <c r="G24" s="243" t="s">
        <v>9</v>
      </c>
      <c r="H24" s="241" t="s">
        <v>250</v>
      </c>
    </row>
    <row r="25" spans="2:12" ht="20.100000000000001" customHeight="1" x14ac:dyDescent="0.25"/>
    <row r="26" spans="2:12" ht="20.100000000000001" customHeight="1" x14ac:dyDescent="0.25"/>
    <row r="27" spans="2:12" ht="20.100000000000001" customHeight="1" x14ac:dyDescent="0.25"/>
    <row r="28" spans="2:12" ht="20.100000000000001" customHeight="1" x14ac:dyDescent="0.25"/>
    <row r="29" spans="2:12" ht="15" customHeight="1" x14ac:dyDescent="0.25"/>
    <row r="30" spans="2:12" ht="15" customHeight="1" x14ac:dyDescent="0.25"/>
    <row r="31" spans="2:12" ht="15" customHeight="1" x14ac:dyDescent="0.25"/>
    <row r="32" spans="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</sheetData>
  <mergeCells count="3">
    <mergeCell ref="H19:L19"/>
    <mergeCell ref="B2:F2"/>
    <mergeCell ref="F21:H21"/>
  </mergeCells>
  <conditionalFormatting sqref="J19">
    <cfRule type="cellIs" dxfId="8" priority="1" stopIfTrue="1" operator="greaterThanOrEqual">
      <formula>3</formula>
    </cfRule>
    <cfRule type="cellIs" dxfId="7" priority="2" stopIfTrue="1" operator="equal">
      <formula>2</formula>
    </cfRule>
    <cfRule type="cellIs" dxfId="6" priority="3" stopIfTrue="1" operator="equal">
      <formula>1</formula>
    </cfRule>
  </conditionalFormatting>
  <conditionalFormatting sqref="J19">
    <cfRule type="containsBlanks" dxfId="5" priority="4">
      <formula>LEN(TRIM(J19))=0</formula>
    </cfRule>
  </conditionalFormatting>
  <dataValidations count="1">
    <dataValidation type="list" allowBlank="1" showInputMessage="1" showErrorMessage="1" error="Entre com &quot;S&quot;, &quot;N&quot;, &quot;NA&quot;" sqref="H5:H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X93"/>
  <sheetViews>
    <sheetView showGridLines="0" topLeftCell="A13" zoomScale="60" zoomScaleNormal="60" workbookViewId="0">
      <selection activeCell="V10" sqref="V10"/>
    </sheetView>
  </sheetViews>
  <sheetFormatPr defaultColWidth="9.140625" defaultRowHeight="0" customHeight="1" zeroHeight="1" x14ac:dyDescent="0.25"/>
  <cols>
    <col min="1" max="1" width="6.28515625" style="20" customWidth="1"/>
    <col min="2" max="2" width="6.42578125" style="20" customWidth="1"/>
    <col min="3" max="3" width="68.42578125" style="20" customWidth="1"/>
    <col min="4" max="4" width="44.140625" style="20" customWidth="1"/>
    <col min="5" max="5" width="7.7109375" style="20" customWidth="1"/>
    <col min="6" max="13" width="12.7109375" style="20" customWidth="1"/>
    <col min="14" max="14" width="7.7109375" style="20" customWidth="1"/>
    <col min="15" max="17" width="12.7109375" style="20" customWidth="1"/>
    <col min="18" max="18" width="15.28515625" style="20" customWidth="1"/>
    <col min="19" max="19" width="8" style="20" customWidth="1"/>
    <col min="20" max="20" width="9.140625" style="20" customWidth="1"/>
    <col min="21" max="21" width="8.5703125" style="20" customWidth="1"/>
    <col min="22" max="16384" width="9.140625" style="20"/>
  </cols>
  <sheetData>
    <row r="1" spans="2:24" ht="22.5" customHeight="1" thickBot="1" x14ac:dyDescent="0.3"/>
    <row r="2" spans="2:24" ht="30" customHeight="1" thickBot="1" x14ac:dyDescent="0.3">
      <c r="B2" s="332" t="s">
        <v>252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 t="s">
        <v>24</v>
      </c>
      <c r="O2" s="333"/>
      <c r="P2" s="333"/>
      <c r="Q2" s="353">
        <v>45320</v>
      </c>
      <c r="R2" s="354"/>
    </row>
    <row r="3" spans="2:24" ht="30" customHeight="1" thickBot="1" x14ac:dyDescent="0.35">
      <c r="B3" s="2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/>
      <c r="T3" s="23"/>
      <c r="U3" s="23"/>
      <c r="V3" s="23"/>
      <c r="W3" s="23"/>
      <c r="X3" s="23"/>
    </row>
    <row r="4" spans="2:24" s="156" customFormat="1" ht="30" customHeight="1" thickBot="1" x14ac:dyDescent="0.3">
      <c r="B4" s="357" t="s">
        <v>10</v>
      </c>
      <c r="C4" s="355" t="s">
        <v>11</v>
      </c>
      <c r="D4" s="355" t="s">
        <v>12</v>
      </c>
      <c r="E4" s="230"/>
      <c r="F4" s="337" t="s">
        <v>246</v>
      </c>
      <c r="G4" s="338"/>
      <c r="H4" s="338"/>
      <c r="I4" s="338"/>
      <c r="J4" s="338"/>
      <c r="K4" s="338"/>
      <c r="L4" s="338"/>
      <c r="M4" s="339"/>
      <c r="N4" s="230"/>
      <c r="O4" s="337" t="s">
        <v>247</v>
      </c>
      <c r="P4" s="338"/>
      <c r="Q4" s="338"/>
      <c r="R4" s="339"/>
    </row>
    <row r="5" spans="2:24" ht="162.75" thickBot="1" x14ac:dyDescent="0.35">
      <c r="B5" s="358"/>
      <c r="C5" s="356"/>
      <c r="D5" s="356"/>
      <c r="E5" s="26"/>
      <c r="F5" s="27" t="s">
        <v>13</v>
      </c>
      <c r="G5" s="28" t="s">
        <v>14</v>
      </c>
      <c r="H5" s="28" t="s">
        <v>15</v>
      </c>
      <c r="I5" s="28" t="s">
        <v>254</v>
      </c>
      <c r="J5" s="29" t="s">
        <v>255</v>
      </c>
      <c r="K5" s="30" t="s">
        <v>256</v>
      </c>
      <c r="L5" s="28" t="s">
        <v>36</v>
      </c>
      <c r="M5" s="31" t="s">
        <v>37</v>
      </c>
      <c r="N5" s="32"/>
      <c r="O5" s="27" t="s">
        <v>16</v>
      </c>
      <c r="P5" s="28" t="s">
        <v>17</v>
      </c>
      <c r="Q5" s="33" t="s">
        <v>18</v>
      </c>
      <c r="R5" s="31" t="s">
        <v>39</v>
      </c>
    </row>
    <row r="6" spans="2:24" ht="30" customHeight="1" x14ac:dyDescent="0.3">
      <c r="B6" s="34">
        <v>1</v>
      </c>
      <c r="C6" s="44"/>
      <c r="D6" s="45" t="s">
        <v>40</v>
      </c>
      <c r="E6" s="26"/>
      <c r="F6" s="8" t="s">
        <v>4</v>
      </c>
      <c r="G6" s="9" t="s">
        <v>4</v>
      </c>
      <c r="H6" s="9" t="s">
        <v>4</v>
      </c>
      <c r="I6" s="9" t="s">
        <v>4</v>
      </c>
      <c r="J6" s="10" t="s">
        <v>4</v>
      </c>
      <c r="K6" s="10" t="s">
        <v>4</v>
      </c>
      <c r="L6" s="10" t="s">
        <v>4</v>
      </c>
      <c r="M6" s="11" t="s">
        <v>4</v>
      </c>
      <c r="N6" s="35"/>
      <c r="O6" s="8" t="s">
        <v>4</v>
      </c>
      <c r="P6" s="9" t="s">
        <v>4</v>
      </c>
      <c r="Q6" s="10" t="s">
        <v>4</v>
      </c>
      <c r="R6" s="11" t="s">
        <v>4</v>
      </c>
    </row>
    <row r="7" spans="2:24" ht="30" customHeight="1" x14ac:dyDescent="0.3">
      <c r="B7" s="36">
        <v>2</v>
      </c>
      <c r="C7" s="46"/>
      <c r="D7" s="47" t="s">
        <v>40</v>
      </c>
      <c r="E7" s="26"/>
      <c r="F7" s="12" t="s">
        <v>4</v>
      </c>
      <c r="G7" s="13" t="s">
        <v>4</v>
      </c>
      <c r="H7" s="13" t="s">
        <v>4</v>
      </c>
      <c r="I7" s="13" t="s">
        <v>4</v>
      </c>
      <c r="J7" s="14" t="s">
        <v>4</v>
      </c>
      <c r="K7" s="14" t="s">
        <v>4</v>
      </c>
      <c r="L7" s="14" t="s">
        <v>4</v>
      </c>
      <c r="M7" s="15" t="s">
        <v>4</v>
      </c>
      <c r="N7" s="35"/>
      <c r="O7" s="12" t="s">
        <v>4</v>
      </c>
      <c r="P7" s="13" t="s">
        <v>4</v>
      </c>
      <c r="Q7" s="14" t="s">
        <v>4</v>
      </c>
      <c r="R7" s="15" t="s">
        <v>4</v>
      </c>
    </row>
    <row r="8" spans="2:24" ht="30" customHeight="1" x14ac:dyDescent="0.3">
      <c r="B8" s="36">
        <v>3</v>
      </c>
      <c r="C8" s="46"/>
      <c r="D8" s="47" t="s">
        <v>40</v>
      </c>
      <c r="E8" s="26"/>
      <c r="F8" s="12" t="s">
        <v>4</v>
      </c>
      <c r="G8" s="13" t="s">
        <v>4</v>
      </c>
      <c r="H8" s="13" t="s">
        <v>4</v>
      </c>
      <c r="I8" s="13" t="s">
        <v>4</v>
      </c>
      <c r="J8" s="14" t="s">
        <v>4</v>
      </c>
      <c r="K8" s="14" t="s">
        <v>4</v>
      </c>
      <c r="L8" s="14" t="s">
        <v>4</v>
      </c>
      <c r="M8" s="15" t="s">
        <v>4</v>
      </c>
      <c r="N8" s="35"/>
      <c r="O8" s="12" t="s">
        <v>4</v>
      </c>
      <c r="P8" s="13" t="s">
        <v>4</v>
      </c>
      <c r="Q8" s="14" t="s">
        <v>4</v>
      </c>
      <c r="R8" s="15" t="s">
        <v>4</v>
      </c>
    </row>
    <row r="9" spans="2:24" ht="30" customHeight="1" x14ac:dyDescent="0.3">
      <c r="B9" s="36">
        <v>4</v>
      </c>
      <c r="C9" s="46"/>
      <c r="D9" s="47" t="s">
        <v>40</v>
      </c>
      <c r="E9" s="26"/>
      <c r="F9" s="12" t="s">
        <v>4</v>
      </c>
      <c r="G9" s="13" t="s">
        <v>4</v>
      </c>
      <c r="H9" s="13" t="s">
        <v>4</v>
      </c>
      <c r="I9" s="13" t="s">
        <v>4</v>
      </c>
      <c r="J9" s="14" t="s">
        <v>4</v>
      </c>
      <c r="K9" s="14" t="s">
        <v>4</v>
      </c>
      <c r="L9" s="14" t="s">
        <v>4</v>
      </c>
      <c r="M9" s="15" t="s">
        <v>4</v>
      </c>
      <c r="N9" s="35"/>
      <c r="O9" s="12" t="s">
        <v>4</v>
      </c>
      <c r="P9" s="13" t="s">
        <v>4</v>
      </c>
      <c r="Q9" s="14" t="s">
        <v>4</v>
      </c>
      <c r="R9" s="15" t="s">
        <v>4</v>
      </c>
    </row>
    <row r="10" spans="2:24" ht="30" customHeight="1" x14ac:dyDescent="0.3">
      <c r="B10" s="36">
        <v>5</v>
      </c>
      <c r="C10" s="46"/>
      <c r="D10" s="47" t="s">
        <v>40</v>
      </c>
      <c r="E10" s="26"/>
      <c r="F10" s="12" t="s">
        <v>4</v>
      </c>
      <c r="G10" s="13" t="s">
        <v>4</v>
      </c>
      <c r="H10" s="13" t="s">
        <v>4</v>
      </c>
      <c r="I10" s="13" t="s">
        <v>4</v>
      </c>
      <c r="J10" s="14" t="s">
        <v>4</v>
      </c>
      <c r="K10" s="14" t="s">
        <v>4</v>
      </c>
      <c r="L10" s="14" t="s">
        <v>4</v>
      </c>
      <c r="M10" s="15" t="s">
        <v>4</v>
      </c>
      <c r="N10" s="35"/>
      <c r="O10" s="12" t="s">
        <v>4</v>
      </c>
      <c r="P10" s="13" t="s">
        <v>4</v>
      </c>
      <c r="Q10" s="14" t="s">
        <v>4</v>
      </c>
      <c r="R10" s="15" t="s">
        <v>4</v>
      </c>
    </row>
    <row r="11" spans="2:24" ht="30" customHeight="1" x14ac:dyDescent="0.3">
      <c r="B11" s="36">
        <v>6</v>
      </c>
      <c r="C11" s="46"/>
      <c r="D11" s="47" t="s">
        <v>40</v>
      </c>
      <c r="E11" s="26"/>
      <c r="F11" s="12" t="s">
        <v>4</v>
      </c>
      <c r="G11" s="13" t="s">
        <v>4</v>
      </c>
      <c r="H11" s="13" t="s">
        <v>4</v>
      </c>
      <c r="I11" s="13" t="s">
        <v>4</v>
      </c>
      <c r="J11" s="14" t="s">
        <v>4</v>
      </c>
      <c r="K11" s="14" t="s">
        <v>4</v>
      </c>
      <c r="L11" s="14" t="s">
        <v>4</v>
      </c>
      <c r="M11" s="15" t="s">
        <v>4</v>
      </c>
      <c r="N11" s="35"/>
      <c r="O11" s="12" t="s">
        <v>4</v>
      </c>
      <c r="P11" s="13" t="s">
        <v>4</v>
      </c>
      <c r="Q11" s="14" t="s">
        <v>4</v>
      </c>
      <c r="R11" s="15" t="s">
        <v>4</v>
      </c>
    </row>
    <row r="12" spans="2:24" ht="30" customHeight="1" x14ac:dyDescent="0.3">
      <c r="B12" s="36">
        <v>7</v>
      </c>
      <c r="C12" s="46"/>
      <c r="D12" s="47" t="s">
        <v>40</v>
      </c>
      <c r="E12" s="26"/>
      <c r="F12" s="12" t="s">
        <v>4</v>
      </c>
      <c r="G12" s="13" t="s">
        <v>4</v>
      </c>
      <c r="H12" s="13" t="s">
        <v>4</v>
      </c>
      <c r="I12" s="13" t="s">
        <v>4</v>
      </c>
      <c r="J12" s="14" t="s">
        <v>4</v>
      </c>
      <c r="K12" s="14" t="s">
        <v>4</v>
      </c>
      <c r="L12" s="14" t="s">
        <v>4</v>
      </c>
      <c r="M12" s="15" t="s">
        <v>4</v>
      </c>
      <c r="N12" s="35"/>
      <c r="O12" s="12" t="s">
        <v>4</v>
      </c>
      <c r="P12" s="13" t="s">
        <v>4</v>
      </c>
      <c r="Q12" s="14" t="s">
        <v>4</v>
      </c>
      <c r="R12" s="15" t="s">
        <v>4</v>
      </c>
    </row>
    <row r="13" spans="2:24" ht="30" customHeight="1" x14ac:dyDescent="0.3">
      <c r="B13" s="36">
        <v>8</v>
      </c>
      <c r="C13" s="46"/>
      <c r="D13" s="47" t="s">
        <v>40</v>
      </c>
      <c r="E13" s="26"/>
      <c r="F13" s="12" t="s">
        <v>4</v>
      </c>
      <c r="G13" s="13" t="s">
        <v>4</v>
      </c>
      <c r="H13" s="13" t="s">
        <v>4</v>
      </c>
      <c r="I13" s="13" t="s">
        <v>4</v>
      </c>
      <c r="J13" s="14" t="s">
        <v>4</v>
      </c>
      <c r="K13" s="14" t="s">
        <v>4</v>
      </c>
      <c r="L13" s="14" t="s">
        <v>4</v>
      </c>
      <c r="M13" s="15" t="s">
        <v>4</v>
      </c>
      <c r="N13" s="35"/>
      <c r="O13" s="12" t="s">
        <v>4</v>
      </c>
      <c r="P13" s="13" t="s">
        <v>4</v>
      </c>
      <c r="Q13" s="14" t="s">
        <v>4</v>
      </c>
      <c r="R13" s="15" t="s">
        <v>4</v>
      </c>
    </row>
    <row r="14" spans="2:24" ht="30" customHeight="1" x14ac:dyDescent="0.3">
      <c r="B14" s="36">
        <v>9</v>
      </c>
      <c r="C14" s="46"/>
      <c r="D14" s="47" t="s">
        <v>40</v>
      </c>
      <c r="E14" s="26"/>
      <c r="F14" s="12" t="s">
        <v>4</v>
      </c>
      <c r="G14" s="13" t="s">
        <v>4</v>
      </c>
      <c r="H14" s="13" t="s">
        <v>4</v>
      </c>
      <c r="I14" s="13" t="s">
        <v>4</v>
      </c>
      <c r="J14" s="14" t="s">
        <v>4</v>
      </c>
      <c r="K14" s="14" t="s">
        <v>4</v>
      </c>
      <c r="L14" s="14" t="s">
        <v>4</v>
      </c>
      <c r="M14" s="15" t="s">
        <v>4</v>
      </c>
      <c r="N14" s="35"/>
      <c r="O14" s="12" t="s">
        <v>4</v>
      </c>
      <c r="P14" s="13" t="s">
        <v>4</v>
      </c>
      <c r="Q14" s="14" t="s">
        <v>4</v>
      </c>
      <c r="R14" s="15" t="s">
        <v>4</v>
      </c>
    </row>
    <row r="15" spans="2:24" ht="30" customHeight="1" x14ac:dyDescent="0.3">
      <c r="B15" s="36">
        <v>10</v>
      </c>
      <c r="C15" s="46"/>
      <c r="D15" s="47" t="s">
        <v>40</v>
      </c>
      <c r="E15" s="26"/>
      <c r="F15" s="12" t="s">
        <v>4</v>
      </c>
      <c r="G15" s="13" t="s">
        <v>4</v>
      </c>
      <c r="H15" s="13" t="s">
        <v>4</v>
      </c>
      <c r="I15" s="13" t="s">
        <v>4</v>
      </c>
      <c r="J15" s="14" t="s">
        <v>4</v>
      </c>
      <c r="K15" s="14" t="s">
        <v>4</v>
      </c>
      <c r="L15" s="14" t="s">
        <v>4</v>
      </c>
      <c r="M15" s="15" t="s">
        <v>4</v>
      </c>
      <c r="N15" s="35"/>
      <c r="O15" s="12" t="s">
        <v>4</v>
      </c>
      <c r="P15" s="13" t="s">
        <v>4</v>
      </c>
      <c r="Q15" s="14" t="s">
        <v>4</v>
      </c>
      <c r="R15" s="15" t="s">
        <v>4</v>
      </c>
    </row>
    <row r="16" spans="2:24" ht="30" customHeight="1" x14ac:dyDescent="0.3">
      <c r="B16" s="36">
        <v>11</v>
      </c>
      <c r="C16" s="46"/>
      <c r="D16" s="47" t="s">
        <v>40</v>
      </c>
      <c r="E16" s="26"/>
      <c r="F16" s="12" t="s">
        <v>4</v>
      </c>
      <c r="G16" s="13" t="s">
        <v>4</v>
      </c>
      <c r="H16" s="13" t="s">
        <v>4</v>
      </c>
      <c r="I16" s="13" t="s">
        <v>4</v>
      </c>
      <c r="J16" s="14" t="s">
        <v>4</v>
      </c>
      <c r="K16" s="14" t="s">
        <v>4</v>
      </c>
      <c r="L16" s="14" t="s">
        <v>4</v>
      </c>
      <c r="M16" s="15" t="s">
        <v>4</v>
      </c>
      <c r="N16" s="35"/>
      <c r="O16" s="12" t="s">
        <v>4</v>
      </c>
      <c r="P16" s="13" t="s">
        <v>4</v>
      </c>
      <c r="Q16" s="14" t="s">
        <v>4</v>
      </c>
      <c r="R16" s="15" t="s">
        <v>4</v>
      </c>
    </row>
    <row r="17" spans="2:18" ht="30" customHeight="1" x14ac:dyDescent="0.3">
      <c r="B17" s="36">
        <v>12</v>
      </c>
      <c r="C17" s="46"/>
      <c r="D17" s="47" t="s">
        <v>40</v>
      </c>
      <c r="E17" s="26"/>
      <c r="F17" s="12" t="s">
        <v>4</v>
      </c>
      <c r="G17" s="13" t="s">
        <v>4</v>
      </c>
      <c r="H17" s="13" t="s">
        <v>4</v>
      </c>
      <c r="I17" s="13" t="s">
        <v>4</v>
      </c>
      <c r="J17" s="14" t="s">
        <v>4</v>
      </c>
      <c r="K17" s="14" t="s">
        <v>4</v>
      </c>
      <c r="L17" s="14" t="s">
        <v>4</v>
      </c>
      <c r="M17" s="15" t="s">
        <v>4</v>
      </c>
      <c r="N17" s="35"/>
      <c r="O17" s="12" t="s">
        <v>4</v>
      </c>
      <c r="P17" s="13" t="s">
        <v>4</v>
      </c>
      <c r="Q17" s="14" t="s">
        <v>4</v>
      </c>
      <c r="R17" s="15" t="s">
        <v>4</v>
      </c>
    </row>
    <row r="18" spans="2:18" ht="30" customHeight="1" x14ac:dyDescent="0.3">
      <c r="B18" s="36">
        <v>13</v>
      </c>
      <c r="C18" s="46"/>
      <c r="D18" s="47" t="s">
        <v>40</v>
      </c>
      <c r="E18" s="26"/>
      <c r="F18" s="12" t="s">
        <v>4</v>
      </c>
      <c r="G18" s="13" t="s">
        <v>4</v>
      </c>
      <c r="H18" s="13" t="s">
        <v>4</v>
      </c>
      <c r="I18" s="13" t="s">
        <v>4</v>
      </c>
      <c r="J18" s="14" t="s">
        <v>4</v>
      </c>
      <c r="K18" s="14" t="s">
        <v>4</v>
      </c>
      <c r="L18" s="14" t="s">
        <v>4</v>
      </c>
      <c r="M18" s="15" t="s">
        <v>4</v>
      </c>
      <c r="N18" s="35"/>
      <c r="O18" s="12" t="s">
        <v>4</v>
      </c>
      <c r="P18" s="13" t="s">
        <v>4</v>
      </c>
      <c r="Q18" s="14" t="s">
        <v>4</v>
      </c>
      <c r="R18" s="15" t="s">
        <v>4</v>
      </c>
    </row>
    <row r="19" spans="2:18" ht="30" customHeight="1" x14ac:dyDescent="0.3">
      <c r="B19" s="36">
        <v>14</v>
      </c>
      <c r="C19" s="46"/>
      <c r="D19" s="47" t="s">
        <v>40</v>
      </c>
      <c r="E19" s="26"/>
      <c r="F19" s="12" t="s">
        <v>4</v>
      </c>
      <c r="G19" s="13" t="s">
        <v>4</v>
      </c>
      <c r="H19" s="13" t="s">
        <v>4</v>
      </c>
      <c r="I19" s="13" t="s">
        <v>4</v>
      </c>
      <c r="J19" s="14" t="s">
        <v>4</v>
      </c>
      <c r="K19" s="14" t="s">
        <v>4</v>
      </c>
      <c r="L19" s="14" t="s">
        <v>4</v>
      </c>
      <c r="M19" s="15" t="s">
        <v>4</v>
      </c>
      <c r="N19" s="35"/>
      <c r="O19" s="12" t="s">
        <v>4</v>
      </c>
      <c r="P19" s="13" t="s">
        <v>4</v>
      </c>
      <c r="Q19" s="14" t="s">
        <v>4</v>
      </c>
      <c r="R19" s="15" t="s">
        <v>4</v>
      </c>
    </row>
    <row r="20" spans="2:18" ht="30" customHeight="1" x14ac:dyDescent="0.3">
      <c r="B20" s="36">
        <v>15</v>
      </c>
      <c r="C20" s="46"/>
      <c r="D20" s="47" t="s">
        <v>40</v>
      </c>
      <c r="E20" s="26"/>
      <c r="F20" s="12" t="s">
        <v>4</v>
      </c>
      <c r="G20" s="13" t="s">
        <v>4</v>
      </c>
      <c r="H20" s="13" t="s">
        <v>4</v>
      </c>
      <c r="I20" s="13" t="s">
        <v>4</v>
      </c>
      <c r="J20" s="14" t="s">
        <v>4</v>
      </c>
      <c r="K20" s="14" t="s">
        <v>4</v>
      </c>
      <c r="L20" s="14" t="s">
        <v>4</v>
      </c>
      <c r="M20" s="15" t="s">
        <v>4</v>
      </c>
      <c r="N20" s="35"/>
      <c r="O20" s="12" t="s">
        <v>4</v>
      </c>
      <c r="P20" s="13" t="s">
        <v>4</v>
      </c>
      <c r="Q20" s="14" t="s">
        <v>4</v>
      </c>
      <c r="R20" s="15" t="s">
        <v>4</v>
      </c>
    </row>
    <row r="21" spans="2:18" ht="30" customHeight="1" x14ac:dyDescent="0.3">
      <c r="B21" s="36">
        <v>16</v>
      </c>
      <c r="C21" s="46"/>
      <c r="D21" s="47" t="s">
        <v>40</v>
      </c>
      <c r="E21" s="26"/>
      <c r="F21" s="12" t="s">
        <v>4</v>
      </c>
      <c r="G21" s="13" t="s">
        <v>4</v>
      </c>
      <c r="H21" s="13" t="s">
        <v>4</v>
      </c>
      <c r="I21" s="13" t="s">
        <v>4</v>
      </c>
      <c r="J21" s="14" t="s">
        <v>4</v>
      </c>
      <c r="K21" s="14" t="s">
        <v>4</v>
      </c>
      <c r="L21" s="14" t="s">
        <v>4</v>
      </c>
      <c r="M21" s="15" t="s">
        <v>4</v>
      </c>
      <c r="N21" s="35"/>
      <c r="O21" s="12" t="s">
        <v>4</v>
      </c>
      <c r="P21" s="13" t="s">
        <v>4</v>
      </c>
      <c r="Q21" s="14" t="s">
        <v>4</v>
      </c>
      <c r="R21" s="15" t="s">
        <v>4</v>
      </c>
    </row>
    <row r="22" spans="2:18" ht="30" customHeight="1" x14ac:dyDescent="0.3">
      <c r="B22" s="36">
        <v>17</v>
      </c>
      <c r="C22" s="46"/>
      <c r="D22" s="47" t="s">
        <v>40</v>
      </c>
      <c r="E22" s="26"/>
      <c r="F22" s="12" t="s">
        <v>4</v>
      </c>
      <c r="G22" s="13" t="s">
        <v>4</v>
      </c>
      <c r="H22" s="13" t="s">
        <v>4</v>
      </c>
      <c r="I22" s="13" t="s">
        <v>4</v>
      </c>
      <c r="J22" s="14" t="s">
        <v>4</v>
      </c>
      <c r="K22" s="14" t="s">
        <v>4</v>
      </c>
      <c r="L22" s="14" t="s">
        <v>4</v>
      </c>
      <c r="M22" s="15" t="s">
        <v>4</v>
      </c>
      <c r="N22" s="35"/>
      <c r="O22" s="12" t="s">
        <v>4</v>
      </c>
      <c r="P22" s="13" t="s">
        <v>4</v>
      </c>
      <c r="Q22" s="14" t="s">
        <v>4</v>
      </c>
      <c r="R22" s="15" t="s">
        <v>4</v>
      </c>
    </row>
    <row r="23" spans="2:18" ht="30" customHeight="1" x14ac:dyDescent="0.3">
      <c r="B23" s="36">
        <v>18</v>
      </c>
      <c r="C23" s="46"/>
      <c r="D23" s="47" t="s">
        <v>40</v>
      </c>
      <c r="E23" s="26"/>
      <c r="F23" s="12" t="s">
        <v>4</v>
      </c>
      <c r="G23" s="13" t="s">
        <v>4</v>
      </c>
      <c r="H23" s="13" t="s">
        <v>4</v>
      </c>
      <c r="I23" s="13" t="s">
        <v>4</v>
      </c>
      <c r="J23" s="14" t="s">
        <v>4</v>
      </c>
      <c r="K23" s="14" t="s">
        <v>4</v>
      </c>
      <c r="L23" s="14" t="s">
        <v>4</v>
      </c>
      <c r="M23" s="15" t="s">
        <v>4</v>
      </c>
      <c r="N23" s="35"/>
      <c r="O23" s="12" t="s">
        <v>4</v>
      </c>
      <c r="P23" s="13" t="s">
        <v>4</v>
      </c>
      <c r="Q23" s="14" t="s">
        <v>4</v>
      </c>
      <c r="R23" s="15" t="s">
        <v>4</v>
      </c>
    </row>
    <row r="24" spans="2:18" ht="30" customHeight="1" x14ac:dyDescent="0.3">
      <c r="B24" s="36">
        <v>19</v>
      </c>
      <c r="C24" s="46"/>
      <c r="D24" s="47" t="s">
        <v>40</v>
      </c>
      <c r="E24" s="26"/>
      <c r="F24" s="12" t="s">
        <v>4</v>
      </c>
      <c r="G24" s="13" t="s">
        <v>4</v>
      </c>
      <c r="H24" s="13" t="s">
        <v>4</v>
      </c>
      <c r="I24" s="13" t="s">
        <v>4</v>
      </c>
      <c r="J24" s="14" t="s">
        <v>4</v>
      </c>
      <c r="K24" s="14" t="s">
        <v>4</v>
      </c>
      <c r="L24" s="14" t="s">
        <v>4</v>
      </c>
      <c r="M24" s="15" t="s">
        <v>4</v>
      </c>
      <c r="N24" s="35"/>
      <c r="O24" s="12" t="s">
        <v>4</v>
      </c>
      <c r="P24" s="13" t="s">
        <v>4</v>
      </c>
      <c r="Q24" s="14" t="s">
        <v>4</v>
      </c>
      <c r="R24" s="15" t="s">
        <v>4</v>
      </c>
    </row>
    <row r="25" spans="2:18" ht="30" customHeight="1" x14ac:dyDescent="0.3">
      <c r="B25" s="36">
        <v>20</v>
      </c>
      <c r="C25" s="46"/>
      <c r="D25" s="47" t="s">
        <v>40</v>
      </c>
      <c r="E25" s="26"/>
      <c r="F25" s="12" t="s">
        <v>4</v>
      </c>
      <c r="G25" s="13" t="s">
        <v>4</v>
      </c>
      <c r="H25" s="13" t="s">
        <v>4</v>
      </c>
      <c r="I25" s="13" t="s">
        <v>4</v>
      </c>
      <c r="J25" s="14" t="s">
        <v>4</v>
      </c>
      <c r="K25" s="14" t="s">
        <v>4</v>
      </c>
      <c r="L25" s="14" t="s">
        <v>4</v>
      </c>
      <c r="M25" s="15" t="s">
        <v>4</v>
      </c>
      <c r="N25" s="35"/>
      <c r="O25" s="12" t="s">
        <v>4</v>
      </c>
      <c r="P25" s="13" t="s">
        <v>4</v>
      </c>
      <c r="Q25" s="14" t="s">
        <v>4</v>
      </c>
      <c r="R25" s="15" t="s">
        <v>4</v>
      </c>
    </row>
    <row r="26" spans="2:18" ht="30" customHeight="1" x14ac:dyDescent="0.3">
      <c r="B26" s="36">
        <v>21</v>
      </c>
      <c r="C26" s="46"/>
      <c r="D26" s="47" t="s">
        <v>40</v>
      </c>
      <c r="E26" s="26"/>
      <c r="F26" s="12" t="s">
        <v>4</v>
      </c>
      <c r="G26" s="13" t="s">
        <v>4</v>
      </c>
      <c r="H26" s="13" t="s">
        <v>4</v>
      </c>
      <c r="I26" s="13" t="s">
        <v>4</v>
      </c>
      <c r="J26" s="14" t="s">
        <v>4</v>
      </c>
      <c r="K26" s="14" t="s">
        <v>4</v>
      </c>
      <c r="L26" s="14" t="s">
        <v>4</v>
      </c>
      <c r="M26" s="15" t="s">
        <v>4</v>
      </c>
      <c r="N26" s="35"/>
      <c r="O26" s="12" t="s">
        <v>4</v>
      </c>
      <c r="P26" s="13" t="s">
        <v>4</v>
      </c>
      <c r="Q26" s="14" t="s">
        <v>4</v>
      </c>
      <c r="R26" s="15" t="s">
        <v>4</v>
      </c>
    </row>
    <row r="27" spans="2:18" ht="30" customHeight="1" x14ac:dyDescent="0.3">
      <c r="B27" s="36">
        <v>22</v>
      </c>
      <c r="C27" s="46"/>
      <c r="D27" s="47" t="s">
        <v>40</v>
      </c>
      <c r="E27" s="26"/>
      <c r="F27" s="12" t="s">
        <v>4</v>
      </c>
      <c r="G27" s="13" t="s">
        <v>4</v>
      </c>
      <c r="H27" s="13" t="s">
        <v>4</v>
      </c>
      <c r="I27" s="13" t="s">
        <v>4</v>
      </c>
      <c r="J27" s="14" t="s">
        <v>4</v>
      </c>
      <c r="K27" s="14" t="s">
        <v>4</v>
      </c>
      <c r="L27" s="14" t="s">
        <v>4</v>
      </c>
      <c r="M27" s="15" t="s">
        <v>4</v>
      </c>
      <c r="N27" s="35"/>
      <c r="O27" s="12" t="s">
        <v>4</v>
      </c>
      <c r="P27" s="13" t="s">
        <v>4</v>
      </c>
      <c r="Q27" s="14" t="s">
        <v>4</v>
      </c>
      <c r="R27" s="15" t="s">
        <v>4</v>
      </c>
    </row>
    <row r="28" spans="2:18" ht="30" customHeight="1" thickBot="1" x14ac:dyDescent="0.35">
      <c r="B28" s="37">
        <v>23</v>
      </c>
      <c r="C28" s="48"/>
      <c r="D28" s="49" t="s">
        <v>40</v>
      </c>
      <c r="E28" s="26"/>
      <c r="F28" s="16" t="s">
        <v>4</v>
      </c>
      <c r="G28" s="17" t="s">
        <v>4</v>
      </c>
      <c r="H28" s="17" t="s">
        <v>4</v>
      </c>
      <c r="I28" s="17" t="s">
        <v>4</v>
      </c>
      <c r="J28" s="18" t="s">
        <v>4</v>
      </c>
      <c r="K28" s="18" t="s">
        <v>4</v>
      </c>
      <c r="L28" s="18" t="s">
        <v>4</v>
      </c>
      <c r="M28" s="19" t="s">
        <v>4</v>
      </c>
      <c r="N28" s="35"/>
      <c r="O28" s="16" t="s">
        <v>4</v>
      </c>
      <c r="P28" s="17" t="s">
        <v>4</v>
      </c>
      <c r="Q28" s="18" t="s">
        <v>4</v>
      </c>
      <c r="R28" s="19" t="s">
        <v>4</v>
      </c>
    </row>
    <row r="29" spans="2:18" ht="30" customHeight="1" x14ac:dyDescent="0.35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2:18" ht="35.1" customHeight="1" x14ac:dyDescent="0.35">
      <c r="B30" s="352"/>
      <c r="C30" s="233"/>
      <c r="D30" s="234"/>
      <c r="E30" s="235"/>
      <c r="F30" s="345"/>
      <c r="G30" s="345"/>
      <c r="H30" s="345"/>
      <c r="J30" s="39"/>
      <c r="K30" s="39"/>
      <c r="L30" s="39"/>
    </row>
    <row r="31" spans="2:18" ht="35.1" customHeight="1" thickBot="1" x14ac:dyDescent="0.4">
      <c r="B31" s="352"/>
      <c r="C31" s="236"/>
      <c r="D31" s="237"/>
      <c r="E31" s="235"/>
      <c r="F31" s="346"/>
      <c r="G31" s="346"/>
      <c r="H31" s="346"/>
      <c r="J31" s="39"/>
      <c r="K31" s="39"/>
      <c r="L31" s="39"/>
    </row>
    <row r="32" spans="2:18" ht="35.1" customHeight="1" thickBot="1" x14ac:dyDescent="0.4">
      <c r="B32" s="352"/>
      <c r="C32" s="236"/>
      <c r="D32" s="237"/>
      <c r="E32" s="235"/>
      <c r="F32" s="346"/>
      <c r="G32" s="346"/>
      <c r="H32" s="346"/>
      <c r="J32" s="39"/>
      <c r="K32" s="39"/>
      <c r="L32" s="39"/>
      <c r="M32" s="334" t="s">
        <v>46</v>
      </c>
      <c r="N32" s="335"/>
      <c r="O32" s="335"/>
      <c r="P32" s="335"/>
      <c r="Q32" s="335"/>
      <c r="R32" s="336"/>
    </row>
    <row r="33" spans="2:18" ht="35.1" customHeight="1" thickBot="1" x14ac:dyDescent="0.4">
      <c r="B33" s="352"/>
      <c r="C33" s="236"/>
      <c r="D33" s="237"/>
      <c r="E33" s="235"/>
      <c r="F33" s="346"/>
      <c r="G33" s="346"/>
      <c r="H33" s="346"/>
      <c r="J33" s="39"/>
      <c r="K33" s="39"/>
      <c r="L33" s="39"/>
      <c r="M33" s="41" t="s">
        <v>4</v>
      </c>
      <c r="N33" s="343" t="s">
        <v>5</v>
      </c>
      <c r="O33" s="344"/>
      <c r="P33" s="340" t="s">
        <v>43</v>
      </c>
      <c r="Q33" s="341"/>
      <c r="R33" s="342"/>
    </row>
    <row r="34" spans="2:18" ht="35.1" customHeight="1" thickBot="1" x14ac:dyDescent="0.4">
      <c r="B34" s="352"/>
      <c r="C34" s="236"/>
      <c r="D34" s="237"/>
      <c r="E34" s="235"/>
      <c r="F34" s="346"/>
      <c r="G34" s="346"/>
      <c r="H34" s="346"/>
      <c r="J34" s="39"/>
      <c r="K34" s="39"/>
      <c r="L34" s="39"/>
      <c r="M34" s="42" t="s">
        <v>6</v>
      </c>
      <c r="N34" s="348" t="s">
        <v>7</v>
      </c>
      <c r="O34" s="349"/>
      <c r="P34" s="340" t="s">
        <v>44</v>
      </c>
      <c r="Q34" s="341"/>
      <c r="R34" s="342"/>
    </row>
    <row r="35" spans="2:18" ht="35.1" customHeight="1" thickBot="1" x14ac:dyDescent="0.4">
      <c r="B35" s="352"/>
      <c r="C35" s="233"/>
      <c r="D35" s="238"/>
      <c r="E35" s="239"/>
      <c r="F35" s="347"/>
      <c r="G35" s="347"/>
      <c r="H35" s="347"/>
      <c r="I35" s="39"/>
      <c r="J35" s="39"/>
      <c r="K35" s="39"/>
      <c r="L35" s="39"/>
      <c r="M35" s="43" t="s">
        <v>8</v>
      </c>
      <c r="N35" s="350" t="s">
        <v>9</v>
      </c>
      <c r="O35" s="351"/>
      <c r="P35" s="340" t="s">
        <v>42</v>
      </c>
      <c r="Q35" s="341"/>
      <c r="R35" s="342"/>
    </row>
    <row r="36" spans="2:18" ht="21" customHeight="1" x14ac:dyDescent="0.3"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</row>
    <row r="37" spans="2:18" ht="30" customHeight="1" x14ac:dyDescent="0.25"/>
    <row r="38" spans="2:18" ht="20.100000000000001" customHeight="1" x14ac:dyDescent="0.25"/>
    <row r="39" spans="2:18" ht="20.100000000000001" customHeight="1" x14ac:dyDescent="0.25"/>
    <row r="40" spans="2:18" ht="20.100000000000001" customHeight="1" x14ac:dyDescent="0.25"/>
    <row r="41" spans="2:18" ht="20.100000000000001" customHeight="1" x14ac:dyDescent="0.25"/>
    <row r="42" spans="2:18" ht="20.100000000000001" customHeight="1" x14ac:dyDescent="0.25"/>
    <row r="43" spans="2:18" ht="20.100000000000001" customHeight="1" x14ac:dyDescent="0.25"/>
    <row r="44" spans="2:18" ht="20.100000000000001" customHeight="1" x14ac:dyDescent="0.25"/>
    <row r="45" spans="2:18" ht="20.100000000000001" customHeight="1" x14ac:dyDescent="0.25"/>
    <row r="46" spans="2:18" ht="15" customHeight="1" x14ac:dyDescent="0.25"/>
    <row r="47" spans="2:18" ht="15" customHeight="1" x14ac:dyDescent="0.25"/>
    <row r="48" spans="2:1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</sheetData>
  <mergeCells count="23">
    <mergeCell ref="B30:B35"/>
    <mergeCell ref="Q2:R2"/>
    <mergeCell ref="N2:P2"/>
    <mergeCell ref="B2:M2"/>
    <mergeCell ref="D4:D5"/>
    <mergeCell ref="C4:C5"/>
    <mergeCell ref="B4:B5"/>
    <mergeCell ref="E36:R36"/>
    <mergeCell ref="O4:R4"/>
    <mergeCell ref="P33:R33"/>
    <mergeCell ref="N33:O33"/>
    <mergeCell ref="F30:H30"/>
    <mergeCell ref="F31:H31"/>
    <mergeCell ref="F32:H32"/>
    <mergeCell ref="F33:H33"/>
    <mergeCell ref="F34:H34"/>
    <mergeCell ref="F35:H35"/>
    <mergeCell ref="P34:R34"/>
    <mergeCell ref="P35:R35"/>
    <mergeCell ref="F4:M4"/>
    <mergeCell ref="N34:O34"/>
    <mergeCell ref="N35:O35"/>
    <mergeCell ref="M32:R32"/>
  </mergeCells>
  <conditionalFormatting sqref="M36">
    <cfRule type="cellIs" dxfId="4" priority="1" stopIfTrue="1" operator="greaterThanOrEqual">
      <formula>3</formula>
    </cfRule>
    <cfRule type="cellIs" dxfId="3" priority="2" stopIfTrue="1" operator="equal">
      <formula>2</formula>
    </cfRule>
    <cfRule type="cellIs" dxfId="2" priority="3" stopIfTrue="1" operator="equal">
      <formula>1</formula>
    </cfRule>
  </conditionalFormatting>
  <conditionalFormatting sqref="M36">
    <cfRule type="containsBlanks" dxfId="1" priority="4">
      <formula>LEN(TRIM(M36))=0</formula>
    </cfRule>
  </conditionalFormatting>
  <dataValidations count="3">
    <dataValidation type="list" allowBlank="1" showInputMessage="1" showErrorMessage="1" error="Entre com &quot;S&quot;, &quot;N&quot; ou &quot;NA&quot;" sqref="O6:R28">
      <formula1>$M$33:$M$35</formula1>
    </dataValidation>
    <dataValidation type="list" allowBlank="1" showInputMessage="1" showErrorMessage="1" error="Entre com &quot;S&quot;, &quot;N&quot;, &quot;NA&quot;" sqref="F6:M28">
      <formula1>$M$33:$M$35</formula1>
    </dataValidation>
    <dataValidation type="list" allowBlank="1" showInputMessage="1" showErrorMessage="1" sqref="D6:D28">
      <formula1>$P$38:$P$43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r:id="rId1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AO210"/>
  <sheetViews>
    <sheetView showGridLines="0" tabSelected="1" zoomScale="60" zoomScaleNormal="60" workbookViewId="0">
      <selection activeCell="W25" sqref="W25"/>
    </sheetView>
  </sheetViews>
  <sheetFormatPr defaultColWidth="9.140625" defaultRowHeight="0" customHeight="1" zeroHeight="1" x14ac:dyDescent="0.25"/>
  <cols>
    <col min="1" max="1" width="5.28515625" style="22" customWidth="1"/>
    <col min="2" max="2" width="9.7109375" style="20" customWidth="1"/>
    <col min="3" max="3" width="55.7109375" style="20" customWidth="1"/>
    <col min="4" max="9" width="8.7109375" style="20" customWidth="1"/>
    <col min="10" max="10" width="9.7109375" style="20" customWidth="1"/>
    <col min="11" max="38" width="8.7109375" style="20" customWidth="1"/>
    <col min="39" max="40" width="13" style="20" customWidth="1"/>
    <col min="41" max="41" width="13.7109375" style="20" bestFit="1" customWidth="1"/>
    <col min="42" max="42" width="5.140625" style="22" customWidth="1"/>
    <col min="43" max="16384" width="9.140625" style="22"/>
  </cols>
  <sheetData>
    <row r="1" spans="2:41" ht="18.75" customHeight="1" thickBot="1" x14ac:dyDescent="0.3"/>
    <row r="2" spans="2:41" s="157" customFormat="1" ht="30" customHeight="1" thickBot="1" x14ac:dyDescent="0.3">
      <c r="B2" s="373" t="s">
        <v>253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147" t="s">
        <v>24</v>
      </c>
      <c r="AJ2" s="124"/>
      <c r="AK2" s="124"/>
      <c r="AL2" s="124"/>
      <c r="AM2" s="353" t="s">
        <v>223</v>
      </c>
      <c r="AN2" s="353"/>
      <c r="AO2" s="189">
        <v>2024</v>
      </c>
    </row>
    <row r="3" spans="2:41" s="23" customFormat="1" ht="30" customHeight="1" thickBot="1" x14ac:dyDescent="0.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  <c r="Z3" s="159"/>
      <c r="AA3" s="159"/>
      <c r="AB3" s="159"/>
      <c r="AC3" s="159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41" s="157" customFormat="1" ht="24.95" customHeight="1" thickBot="1" x14ac:dyDescent="0.3">
      <c r="B4" s="362" t="s">
        <v>216</v>
      </c>
      <c r="C4" s="364" t="s">
        <v>11</v>
      </c>
      <c r="D4" s="360" t="s">
        <v>241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1"/>
      <c r="AI4" s="368" t="s">
        <v>239</v>
      </c>
      <c r="AJ4" s="360"/>
      <c r="AK4" s="360"/>
      <c r="AL4" s="361"/>
      <c r="AM4" s="369" t="s">
        <v>240</v>
      </c>
      <c r="AN4" s="370"/>
      <c r="AO4" s="371"/>
    </row>
    <row r="5" spans="2:41" s="157" customFormat="1" ht="24.95" customHeight="1" thickBot="1" x14ac:dyDescent="0.3">
      <c r="B5" s="363"/>
      <c r="C5" s="365"/>
      <c r="D5" s="160">
        <v>1</v>
      </c>
      <c r="E5" s="161">
        <v>2</v>
      </c>
      <c r="F5" s="161">
        <v>3</v>
      </c>
      <c r="G5" s="161">
        <v>4</v>
      </c>
      <c r="H5" s="161">
        <v>5</v>
      </c>
      <c r="I5" s="161">
        <v>6</v>
      </c>
      <c r="J5" s="161">
        <v>7</v>
      </c>
      <c r="K5" s="161">
        <v>8</v>
      </c>
      <c r="L5" s="161">
        <v>9</v>
      </c>
      <c r="M5" s="161">
        <v>10</v>
      </c>
      <c r="N5" s="161">
        <v>11</v>
      </c>
      <c r="O5" s="161">
        <v>12</v>
      </c>
      <c r="P5" s="161">
        <v>13</v>
      </c>
      <c r="Q5" s="161">
        <v>14</v>
      </c>
      <c r="R5" s="161">
        <v>15</v>
      </c>
      <c r="S5" s="161">
        <v>16</v>
      </c>
      <c r="T5" s="161">
        <v>17</v>
      </c>
      <c r="U5" s="161">
        <v>18</v>
      </c>
      <c r="V5" s="161">
        <v>19</v>
      </c>
      <c r="W5" s="161">
        <v>20</v>
      </c>
      <c r="X5" s="161">
        <v>21</v>
      </c>
      <c r="Y5" s="161">
        <v>22</v>
      </c>
      <c r="Z5" s="161">
        <v>23</v>
      </c>
      <c r="AA5" s="161">
        <v>24</v>
      </c>
      <c r="AB5" s="161">
        <v>25</v>
      </c>
      <c r="AC5" s="161">
        <v>26</v>
      </c>
      <c r="AD5" s="161">
        <v>27</v>
      </c>
      <c r="AE5" s="161">
        <v>28</v>
      </c>
      <c r="AF5" s="161">
        <v>29</v>
      </c>
      <c r="AG5" s="161">
        <v>30</v>
      </c>
      <c r="AH5" s="162">
        <v>31</v>
      </c>
      <c r="AI5" s="190" t="s">
        <v>236</v>
      </c>
      <c r="AJ5" s="206" t="s">
        <v>217</v>
      </c>
      <c r="AK5" s="207" t="s">
        <v>218</v>
      </c>
      <c r="AL5" s="191" t="s">
        <v>41</v>
      </c>
      <c r="AM5" s="201" t="s">
        <v>235</v>
      </c>
      <c r="AN5" s="204" t="s">
        <v>214</v>
      </c>
      <c r="AO5" s="198" t="s">
        <v>238</v>
      </c>
    </row>
    <row r="6" spans="2:41" s="157" customFormat="1" ht="24.95" customHeight="1" x14ac:dyDescent="0.25">
      <c r="B6" s="172">
        <v>1</v>
      </c>
      <c r="C6" s="173" t="s">
        <v>11</v>
      </c>
      <c r="D6" s="152" t="s">
        <v>236</v>
      </c>
      <c r="E6" s="150" t="s">
        <v>236</v>
      </c>
      <c r="F6" s="150" t="s">
        <v>236</v>
      </c>
      <c r="G6" s="150" t="s">
        <v>236</v>
      </c>
      <c r="H6" s="150" t="s">
        <v>236</v>
      </c>
      <c r="I6" s="150" t="s">
        <v>236</v>
      </c>
      <c r="J6" s="150" t="s">
        <v>217</v>
      </c>
      <c r="K6" s="150" t="s">
        <v>236</v>
      </c>
      <c r="L6" s="150" t="s">
        <v>236</v>
      </c>
      <c r="M6" s="150" t="s">
        <v>236</v>
      </c>
      <c r="N6" s="150" t="s">
        <v>236</v>
      </c>
      <c r="O6" s="150" t="s">
        <v>236</v>
      </c>
      <c r="P6" s="150" t="s">
        <v>236</v>
      </c>
      <c r="Q6" s="150" t="s">
        <v>217</v>
      </c>
      <c r="R6" s="150" t="s">
        <v>236</v>
      </c>
      <c r="S6" s="150" t="s">
        <v>236</v>
      </c>
      <c r="T6" s="150" t="s">
        <v>236</v>
      </c>
      <c r="U6" s="150" t="s">
        <v>236</v>
      </c>
      <c r="V6" s="150" t="s">
        <v>236</v>
      </c>
      <c r="W6" s="150" t="s">
        <v>236</v>
      </c>
      <c r="X6" s="150" t="s">
        <v>217</v>
      </c>
      <c r="Y6" s="150" t="s">
        <v>236</v>
      </c>
      <c r="Z6" s="150" t="s">
        <v>236</v>
      </c>
      <c r="AA6" s="150" t="s">
        <v>236</v>
      </c>
      <c r="AB6" s="150" t="s">
        <v>236</v>
      </c>
      <c r="AC6" s="150" t="s">
        <v>236</v>
      </c>
      <c r="AD6" s="150" t="s">
        <v>236</v>
      </c>
      <c r="AE6" s="150" t="s">
        <v>217</v>
      </c>
      <c r="AF6" s="150" t="s">
        <v>236</v>
      </c>
      <c r="AG6" s="150" t="s">
        <v>236</v>
      </c>
      <c r="AH6" s="179" t="s">
        <v>236</v>
      </c>
      <c r="AI6" s="183">
        <f t="shared" ref="AI6:AI14" si="0">IF(C6="","",COUNTIF(D6:AH6,"T"))</f>
        <v>27</v>
      </c>
      <c r="AJ6" s="184">
        <f>IF(C6="","",COUNTIF(D6:AI6,"D"))</f>
        <v>4</v>
      </c>
      <c r="AK6" s="184">
        <f>IF(C6="","",COUNTIF(D6:AJ6,"C"))</f>
        <v>0</v>
      </c>
      <c r="AL6" s="40">
        <f>IF(C6="","",COUNTIF(D6:AK6,"F"))</f>
        <v>0</v>
      </c>
      <c r="AM6" s="208"/>
      <c r="AN6" s="185"/>
      <c r="AO6" s="205"/>
    </row>
    <row r="7" spans="2:41" s="157" customFormat="1" ht="24.95" customHeight="1" x14ac:dyDescent="0.25">
      <c r="B7" s="174">
        <v>2</v>
      </c>
      <c r="C7" s="175" t="s">
        <v>11</v>
      </c>
      <c r="D7" s="153" t="s">
        <v>236</v>
      </c>
      <c r="E7" s="151" t="s">
        <v>236</v>
      </c>
      <c r="F7" s="151" t="s">
        <v>236</v>
      </c>
      <c r="G7" s="151" t="s">
        <v>236</v>
      </c>
      <c r="H7" s="151" t="s">
        <v>236</v>
      </c>
      <c r="I7" s="151" t="s">
        <v>217</v>
      </c>
      <c r="J7" s="151" t="s">
        <v>217</v>
      </c>
      <c r="K7" s="151" t="s">
        <v>236</v>
      </c>
      <c r="L7" s="151" t="s">
        <v>236</v>
      </c>
      <c r="M7" s="151" t="s">
        <v>236</v>
      </c>
      <c r="N7" s="151" t="s">
        <v>236</v>
      </c>
      <c r="O7" s="151" t="s">
        <v>236</v>
      </c>
      <c r="P7" s="151" t="s">
        <v>217</v>
      </c>
      <c r="Q7" s="151" t="s">
        <v>217</v>
      </c>
      <c r="R7" s="151" t="s">
        <v>236</v>
      </c>
      <c r="S7" s="151" t="s">
        <v>236</v>
      </c>
      <c r="T7" s="151" t="s">
        <v>236</v>
      </c>
      <c r="U7" s="151" t="s">
        <v>236</v>
      </c>
      <c r="V7" s="151" t="s">
        <v>236</v>
      </c>
      <c r="W7" s="151" t="s">
        <v>217</v>
      </c>
      <c r="X7" s="151" t="s">
        <v>217</v>
      </c>
      <c r="Y7" s="151" t="s">
        <v>236</v>
      </c>
      <c r="Z7" s="151" t="s">
        <v>236</v>
      </c>
      <c r="AA7" s="151" t="s">
        <v>236</v>
      </c>
      <c r="AB7" s="151" t="s">
        <v>236</v>
      </c>
      <c r="AC7" s="151" t="s">
        <v>236</v>
      </c>
      <c r="AD7" s="151" t="s">
        <v>217</v>
      </c>
      <c r="AE7" s="151" t="s">
        <v>217</v>
      </c>
      <c r="AF7" s="151" t="s">
        <v>236</v>
      </c>
      <c r="AG7" s="151" t="s">
        <v>236</v>
      </c>
      <c r="AH7" s="180" t="s">
        <v>236</v>
      </c>
      <c r="AI7" s="126">
        <f t="shared" si="0"/>
        <v>23</v>
      </c>
      <c r="AJ7" s="127">
        <f t="shared" ref="AJ7:AJ30" si="1">IF(C7="","",COUNTIF(D7:AI7,"D"))</f>
        <v>8</v>
      </c>
      <c r="AK7" s="127">
        <f t="shared" ref="AK7:AK30" si="2">IF(C7="","",COUNTIF(D7:AJ7,"C"))</f>
        <v>0</v>
      </c>
      <c r="AL7" s="128">
        <f t="shared" ref="AL7:AL30" si="3">IF(C7="","",COUNTIF(D7:AK7,"F"))</f>
        <v>0</v>
      </c>
      <c r="AM7" s="209"/>
      <c r="AN7" s="185"/>
      <c r="AO7" s="202"/>
    </row>
    <row r="8" spans="2:41" s="157" customFormat="1" ht="24.95" customHeight="1" x14ac:dyDescent="0.25">
      <c r="B8" s="174">
        <v>3</v>
      </c>
      <c r="C8" s="175" t="s">
        <v>11</v>
      </c>
      <c r="D8" s="153" t="s">
        <v>236</v>
      </c>
      <c r="E8" s="151" t="s">
        <v>236</v>
      </c>
      <c r="F8" s="151" t="s">
        <v>236</v>
      </c>
      <c r="G8" s="151" t="s">
        <v>236</v>
      </c>
      <c r="H8" s="151" t="s">
        <v>236</v>
      </c>
      <c r="I8" s="151" t="s">
        <v>217</v>
      </c>
      <c r="J8" s="151" t="s">
        <v>217</v>
      </c>
      <c r="K8" s="151" t="s">
        <v>218</v>
      </c>
      <c r="L8" s="151" t="s">
        <v>218</v>
      </c>
      <c r="M8" s="151" t="s">
        <v>218</v>
      </c>
      <c r="N8" s="151" t="s">
        <v>218</v>
      </c>
      <c r="O8" s="151" t="s">
        <v>218</v>
      </c>
      <c r="P8" s="151" t="s">
        <v>217</v>
      </c>
      <c r="Q8" s="151" t="s">
        <v>217</v>
      </c>
      <c r="R8" s="151" t="s">
        <v>236</v>
      </c>
      <c r="S8" s="151" t="s">
        <v>236</v>
      </c>
      <c r="T8" s="151" t="s">
        <v>236</v>
      </c>
      <c r="U8" s="151" t="s">
        <v>236</v>
      </c>
      <c r="V8" s="151" t="s">
        <v>236</v>
      </c>
      <c r="W8" s="151" t="s">
        <v>217</v>
      </c>
      <c r="X8" s="151" t="s">
        <v>217</v>
      </c>
      <c r="Y8" s="151" t="s">
        <v>236</v>
      </c>
      <c r="Z8" s="151" t="s">
        <v>236</v>
      </c>
      <c r="AA8" s="151" t="s">
        <v>236</v>
      </c>
      <c r="AB8" s="151" t="s">
        <v>236</v>
      </c>
      <c r="AC8" s="151" t="s">
        <v>236</v>
      </c>
      <c r="AD8" s="151" t="s">
        <v>217</v>
      </c>
      <c r="AE8" s="151" t="s">
        <v>217</v>
      </c>
      <c r="AF8" s="151" t="s">
        <v>236</v>
      </c>
      <c r="AG8" s="151" t="s">
        <v>236</v>
      </c>
      <c r="AH8" s="180" t="s">
        <v>236</v>
      </c>
      <c r="AI8" s="126">
        <f t="shared" si="0"/>
        <v>18</v>
      </c>
      <c r="AJ8" s="127">
        <f t="shared" si="1"/>
        <v>8</v>
      </c>
      <c r="AK8" s="127">
        <f t="shared" si="2"/>
        <v>5</v>
      </c>
      <c r="AL8" s="128">
        <f t="shared" si="3"/>
        <v>0</v>
      </c>
      <c r="AM8" s="209"/>
      <c r="AN8" s="185"/>
      <c r="AO8" s="202"/>
    </row>
    <row r="9" spans="2:41" s="157" customFormat="1" ht="24.95" customHeight="1" x14ac:dyDescent="0.25">
      <c r="B9" s="174">
        <v>4</v>
      </c>
      <c r="C9" s="175" t="s">
        <v>11</v>
      </c>
      <c r="D9" s="153" t="s">
        <v>236</v>
      </c>
      <c r="E9" s="151" t="s">
        <v>236</v>
      </c>
      <c r="F9" s="151" t="s">
        <v>236</v>
      </c>
      <c r="G9" s="151" t="s">
        <v>236</v>
      </c>
      <c r="H9" s="151" t="s">
        <v>236</v>
      </c>
      <c r="I9" s="151" t="s">
        <v>217</v>
      </c>
      <c r="J9" s="151" t="s">
        <v>217</v>
      </c>
      <c r="K9" s="151" t="s">
        <v>236</v>
      </c>
      <c r="L9" s="151" t="s">
        <v>236</v>
      </c>
      <c r="M9" s="151" t="s">
        <v>236</v>
      </c>
      <c r="N9" s="151" t="s">
        <v>236</v>
      </c>
      <c r="O9" s="151" t="s">
        <v>236</v>
      </c>
      <c r="P9" s="151" t="s">
        <v>217</v>
      </c>
      <c r="Q9" s="151" t="s">
        <v>217</v>
      </c>
      <c r="R9" s="151" t="s">
        <v>236</v>
      </c>
      <c r="S9" s="151" t="s">
        <v>236</v>
      </c>
      <c r="T9" s="151" t="s">
        <v>236</v>
      </c>
      <c r="U9" s="151" t="s">
        <v>236</v>
      </c>
      <c r="V9" s="151" t="s">
        <v>236</v>
      </c>
      <c r="W9" s="151" t="s">
        <v>217</v>
      </c>
      <c r="X9" s="151" t="s">
        <v>217</v>
      </c>
      <c r="Y9" s="151" t="s">
        <v>236</v>
      </c>
      <c r="Z9" s="151" t="s">
        <v>236</v>
      </c>
      <c r="AA9" s="151" t="s">
        <v>236</v>
      </c>
      <c r="AB9" s="151" t="s">
        <v>236</v>
      </c>
      <c r="AC9" s="151" t="s">
        <v>236</v>
      </c>
      <c r="AD9" s="151" t="s">
        <v>217</v>
      </c>
      <c r="AE9" s="151" t="s">
        <v>217</v>
      </c>
      <c r="AF9" s="151" t="s">
        <v>236</v>
      </c>
      <c r="AG9" s="151" t="s">
        <v>236</v>
      </c>
      <c r="AH9" s="180" t="s">
        <v>236</v>
      </c>
      <c r="AI9" s="126">
        <f t="shared" si="0"/>
        <v>23</v>
      </c>
      <c r="AJ9" s="127">
        <f t="shared" si="1"/>
        <v>8</v>
      </c>
      <c r="AK9" s="127">
        <f t="shared" si="2"/>
        <v>0</v>
      </c>
      <c r="AL9" s="128">
        <f t="shared" si="3"/>
        <v>0</v>
      </c>
      <c r="AM9" s="209"/>
      <c r="AN9" s="185"/>
      <c r="AO9" s="202"/>
    </row>
    <row r="10" spans="2:41" s="157" customFormat="1" ht="24.95" customHeight="1" x14ac:dyDescent="0.25">
      <c r="B10" s="174">
        <v>5</v>
      </c>
      <c r="C10" s="175" t="s">
        <v>11</v>
      </c>
      <c r="D10" s="153" t="s">
        <v>236</v>
      </c>
      <c r="E10" s="151" t="s">
        <v>236</v>
      </c>
      <c r="F10" s="151" t="s">
        <v>236</v>
      </c>
      <c r="G10" s="151" t="s">
        <v>236</v>
      </c>
      <c r="H10" s="151" t="s">
        <v>236</v>
      </c>
      <c r="I10" s="151" t="s">
        <v>217</v>
      </c>
      <c r="J10" s="151" t="s">
        <v>217</v>
      </c>
      <c r="K10" s="151" t="s">
        <v>236</v>
      </c>
      <c r="L10" s="151" t="s">
        <v>236</v>
      </c>
      <c r="M10" s="151" t="s">
        <v>236</v>
      </c>
      <c r="N10" s="151" t="s">
        <v>236</v>
      </c>
      <c r="O10" s="151" t="s">
        <v>236</v>
      </c>
      <c r="P10" s="151" t="s">
        <v>217</v>
      </c>
      <c r="Q10" s="151" t="s">
        <v>217</v>
      </c>
      <c r="R10" s="151" t="s">
        <v>236</v>
      </c>
      <c r="S10" s="151" t="s">
        <v>236</v>
      </c>
      <c r="T10" s="151" t="s">
        <v>236</v>
      </c>
      <c r="U10" s="151" t="s">
        <v>236</v>
      </c>
      <c r="V10" s="151" t="s">
        <v>236</v>
      </c>
      <c r="W10" s="151" t="s">
        <v>217</v>
      </c>
      <c r="X10" s="151" t="s">
        <v>217</v>
      </c>
      <c r="Y10" s="151" t="s">
        <v>236</v>
      </c>
      <c r="Z10" s="151" t="s">
        <v>236</v>
      </c>
      <c r="AA10" s="151" t="s">
        <v>236</v>
      </c>
      <c r="AB10" s="151" t="s">
        <v>236</v>
      </c>
      <c r="AC10" s="151" t="s">
        <v>236</v>
      </c>
      <c r="AD10" s="151" t="s">
        <v>217</v>
      </c>
      <c r="AE10" s="151" t="s">
        <v>217</v>
      </c>
      <c r="AF10" s="151" t="s">
        <v>236</v>
      </c>
      <c r="AG10" s="151" t="s">
        <v>236</v>
      </c>
      <c r="AH10" s="180" t="s">
        <v>236</v>
      </c>
      <c r="AI10" s="126">
        <f t="shared" si="0"/>
        <v>23</v>
      </c>
      <c r="AJ10" s="127">
        <f t="shared" si="1"/>
        <v>8</v>
      </c>
      <c r="AK10" s="127">
        <f t="shared" si="2"/>
        <v>0</v>
      </c>
      <c r="AL10" s="128">
        <f t="shared" si="3"/>
        <v>0</v>
      </c>
      <c r="AM10" s="209"/>
      <c r="AN10" s="185"/>
      <c r="AO10" s="202"/>
    </row>
    <row r="11" spans="2:41" s="157" customFormat="1" ht="24.95" customHeight="1" x14ac:dyDescent="0.25">
      <c r="B11" s="174">
        <v>6</v>
      </c>
      <c r="C11" s="175" t="s">
        <v>11</v>
      </c>
      <c r="D11" s="153" t="s">
        <v>236</v>
      </c>
      <c r="E11" s="151" t="s">
        <v>236</v>
      </c>
      <c r="F11" s="151" t="s">
        <v>236</v>
      </c>
      <c r="G11" s="151" t="s">
        <v>236</v>
      </c>
      <c r="H11" s="151" t="s">
        <v>236</v>
      </c>
      <c r="I11" s="151" t="s">
        <v>217</v>
      </c>
      <c r="J11" s="151" t="s">
        <v>217</v>
      </c>
      <c r="K11" s="151" t="s">
        <v>236</v>
      </c>
      <c r="L11" s="151" t="s">
        <v>236</v>
      </c>
      <c r="M11" s="151" t="s">
        <v>236</v>
      </c>
      <c r="N11" s="151" t="s">
        <v>236</v>
      </c>
      <c r="O11" s="151" t="s">
        <v>236</v>
      </c>
      <c r="P11" s="151" t="s">
        <v>217</v>
      </c>
      <c r="Q11" s="151" t="s">
        <v>217</v>
      </c>
      <c r="R11" s="151" t="s">
        <v>236</v>
      </c>
      <c r="S11" s="151" t="s">
        <v>236</v>
      </c>
      <c r="T11" s="151" t="s">
        <v>236</v>
      </c>
      <c r="U11" s="151" t="s">
        <v>236</v>
      </c>
      <c r="V11" s="151" t="s">
        <v>236</v>
      </c>
      <c r="W11" s="151" t="s">
        <v>217</v>
      </c>
      <c r="X11" s="151" t="s">
        <v>217</v>
      </c>
      <c r="Y11" s="151" t="s">
        <v>236</v>
      </c>
      <c r="Z11" s="151" t="s">
        <v>236</v>
      </c>
      <c r="AA11" s="151" t="s">
        <v>236</v>
      </c>
      <c r="AB11" s="151" t="s">
        <v>236</v>
      </c>
      <c r="AC11" s="151" t="s">
        <v>236</v>
      </c>
      <c r="AD11" s="151" t="s">
        <v>217</v>
      </c>
      <c r="AE11" s="151" t="s">
        <v>217</v>
      </c>
      <c r="AF11" s="151" t="s">
        <v>236</v>
      </c>
      <c r="AG11" s="151" t="s">
        <v>236</v>
      </c>
      <c r="AH11" s="180" t="s">
        <v>236</v>
      </c>
      <c r="AI11" s="126">
        <f t="shared" si="0"/>
        <v>23</v>
      </c>
      <c r="AJ11" s="127">
        <f t="shared" si="1"/>
        <v>8</v>
      </c>
      <c r="AK11" s="127">
        <f t="shared" si="2"/>
        <v>0</v>
      </c>
      <c r="AL11" s="128">
        <f t="shared" si="3"/>
        <v>0</v>
      </c>
      <c r="AM11" s="209"/>
      <c r="AN11" s="185"/>
      <c r="AO11" s="202"/>
    </row>
    <row r="12" spans="2:41" s="157" customFormat="1" ht="24.95" customHeight="1" x14ac:dyDescent="0.25">
      <c r="B12" s="174">
        <v>7</v>
      </c>
      <c r="C12" s="175" t="s">
        <v>11</v>
      </c>
      <c r="D12" s="153" t="s">
        <v>236</v>
      </c>
      <c r="E12" s="151" t="s">
        <v>236</v>
      </c>
      <c r="F12" s="151" t="s">
        <v>236</v>
      </c>
      <c r="G12" s="151" t="s">
        <v>236</v>
      </c>
      <c r="H12" s="151" t="s">
        <v>236</v>
      </c>
      <c r="I12" s="151" t="s">
        <v>217</v>
      </c>
      <c r="J12" s="151" t="s">
        <v>217</v>
      </c>
      <c r="K12" s="151" t="s">
        <v>236</v>
      </c>
      <c r="L12" s="151" t="s">
        <v>236</v>
      </c>
      <c r="M12" s="151" t="s">
        <v>236</v>
      </c>
      <c r="N12" s="151" t="s">
        <v>236</v>
      </c>
      <c r="O12" s="151" t="s">
        <v>236</v>
      </c>
      <c r="P12" s="151" t="s">
        <v>217</v>
      </c>
      <c r="Q12" s="151" t="s">
        <v>217</v>
      </c>
      <c r="R12" s="151" t="s">
        <v>236</v>
      </c>
      <c r="S12" s="151" t="s">
        <v>236</v>
      </c>
      <c r="T12" s="151" t="s">
        <v>236</v>
      </c>
      <c r="U12" s="151" t="s">
        <v>236</v>
      </c>
      <c r="V12" s="151" t="s">
        <v>236</v>
      </c>
      <c r="W12" s="151" t="s">
        <v>217</v>
      </c>
      <c r="X12" s="151" t="s">
        <v>217</v>
      </c>
      <c r="Y12" s="151" t="s">
        <v>236</v>
      </c>
      <c r="Z12" s="151" t="s">
        <v>236</v>
      </c>
      <c r="AA12" s="151" t="s">
        <v>236</v>
      </c>
      <c r="AB12" s="151" t="s">
        <v>236</v>
      </c>
      <c r="AC12" s="151" t="s">
        <v>236</v>
      </c>
      <c r="AD12" s="151" t="s">
        <v>217</v>
      </c>
      <c r="AE12" s="151" t="s">
        <v>217</v>
      </c>
      <c r="AF12" s="151" t="s">
        <v>236</v>
      </c>
      <c r="AG12" s="151" t="s">
        <v>236</v>
      </c>
      <c r="AH12" s="180" t="s">
        <v>236</v>
      </c>
      <c r="AI12" s="126">
        <f t="shared" si="0"/>
        <v>23</v>
      </c>
      <c r="AJ12" s="127">
        <f t="shared" si="1"/>
        <v>8</v>
      </c>
      <c r="AK12" s="127">
        <f t="shared" si="2"/>
        <v>0</v>
      </c>
      <c r="AL12" s="128">
        <f t="shared" si="3"/>
        <v>0</v>
      </c>
      <c r="AM12" s="209"/>
      <c r="AN12" s="185"/>
      <c r="AO12" s="202"/>
    </row>
    <row r="13" spans="2:41" s="157" customFormat="1" ht="24.95" customHeight="1" x14ac:dyDescent="0.25">
      <c r="B13" s="174">
        <v>8</v>
      </c>
      <c r="C13" s="175" t="s">
        <v>11</v>
      </c>
      <c r="D13" s="153" t="s">
        <v>236</v>
      </c>
      <c r="E13" s="151" t="s">
        <v>236</v>
      </c>
      <c r="F13" s="151" t="s">
        <v>236</v>
      </c>
      <c r="G13" s="151" t="s">
        <v>236</v>
      </c>
      <c r="H13" s="151" t="s">
        <v>236</v>
      </c>
      <c r="I13" s="151" t="s">
        <v>217</v>
      </c>
      <c r="J13" s="151" t="s">
        <v>217</v>
      </c>
      <c r="K13" s="151" t="s">
        <v>236</v>
      </c>
      <c r="L13" s="151" t="s">
        <v>236</v>
      </c>
      <c r="M13" s="151" t="s">
        <v>236</v>
      </c>
      <c r="N13" s="151" t="s">
        <v>236</v>
      </c>
      <c r="O13" s="151" t="s">
        <v>236</v>
      </c>
      <c r="P13" s="151" t="s">
        <v>217</v>
      </c>
      <c r="Q13" s="151" t="s">
        <v>217</v>
      </c>
      <c r="R13" s="151" t="s">
        <v>236</v>
      </c>
      <c r="S13" s="151" t="s">
        <v>236</v>
      </c>
      <c r="T13" s="151" t="s">
        <v>236</v>
      </c>
      <c r="U13" s="151" t="s">
        <v>236</v>
      </c>
      <c r="V13" s="151" t="s">
        <v>236</v>
      </c>
      <c r="W13" s="151" t="s">
        <v>217</v>
      </c>
      <c r="X13" s="151" t="s">
        <v>217</v>
      </c>
      <c r="Y13" s="151" t="s">
        <v>236</v>
      </c>
      <c r="Z13" s="151" t="s">
        <v>236</v>
      </c>
      <c r="AA13" s="151" t="s">
        <v>236</v>
      </c>
      <c r="AB13" s="151" t="s">
        <v>236</v>
      </c>
      <c r="AC13" s="151" t="s">
        <v>236</v>
      </c>
      <c r="AD13" s="151" t="s">
        <v>217</v>
      </c>
      <c r="AE13" s="151" t="s">
        <v>217</v>
      </c>
      <c r="AF13" s="151" t="s">
        <v>236</v>
      </c>
      <c r="AG13" s="151" t="s">
        <v>236</v>
      </c>
      <c r="AH13" s="180" t="s">
        <v>236</v>
      </c>
      <c r="AI13" s="126">
        <f t="shared" si="0"/>
        <v>23</v>
      </c>
      <c r="AJ13" s="127">
        <f t="shared" si="1"/>
        <v>8</v>
      </c>
      <c r="AK13" s="127">
        <f t="shared" si="2"/>
        <v>0</v>
      </c>
      <c r="AL13" s="128">
        <f t="shared" si="3"/>
        <v>0</v>
      </c>
      <c r="AM13" s="209"/>
      <c r="AN13" s="185"/>
      <c r="AO13" s="202"/>
    </row>
    <row r="14" spans="2:41" s="157" customFormat="1" ht="24.95" customHeight="1" x14ac:dyDescent="0.25">
      <c r="B14" s="174">
        <v>9</v>
      </c>
      <c r="C14" s="175" t="s">
        <v>11</v>
      </c>
      <c r="D14" s="153" t="s">
        <v>236</v>
      </c>
      <c r="E14" s="151" t="s">
        <v>236</v>
      </c>
      <c r="F14" s="151" t="s">
        <v>236</v>
      </c>
      <c r="G14" s="151" t="s">
        <v>236</v>
      </c>
      <c r="H14" s="151" t="s">
        <v>236</v>
      </c>
      <c r="I14" s="151" t="s">
        <v>217</v>
      </c>
      <c r="J14" s="151" t="s">
        <v>217</v>
      </c>
      <c r="K14" s="151" t="s">
        <v>236</v>
      </c>
      <c r="L14" s="151" t="s">
        <v>236</v>
      </c>
      <c r="M14" s="151" t="s">
        <v>236</v>
      </c>
      <c r="N14" s="151" t="s">
        <v>236</v>
      </c>
      <c r="O14" s="151" t="s">
        <v>236</v>
      </c>
      <c r="P14" s="151" t="s">
        <v>217</v>
      </c>
      <c r="Q14" s="151" t="s">
        <v>217</v>
      </c>
      <c r="R14" s="151" t="s">
        <v>236</v>
      </c>
      <c r="S14" s="151" t="s">
        <v>236</v>
      </c>
      <c r="T14" s="151" t="s">
        <v>236</v>
      </c>
      <c r="U14" s="151" t="s">
        <v>236</v>
      </c>
      <c r="V14" s="151" t="s">
        <v>236</v>
      </c>
      <c r="W14" s="151" t="s">
        <v>217</v>
      </c>
      <c r="X14" s="151" t="s">
        <v>217</v>
      </c>
      <c r="Y14" s="151" t="s">
        <v>236</v>
      </c>
      <c r="Z14" s="151" t="s">
        <v>236</v>
      </c>
      <c r="AA14" s="151" t="s">
        <v>236</v>
      </c>
      <c r="AB14" s="151" t="s">
        <v>236</v>
      </c>
      <c r="AC14" s="151" t="s">
        <v>236</v>
      </c>
      <c r="AD14" s="151" t="s">
        <v>217</v>
      </c>
      <c r="AE14" s="151" t="s">
        <v>217</v>
      </c>
      <c r="AF14" s="151" t="s">
        <v>236</v>
      </c>
      <c r="AG14" s="151" t="s">
        <v>236</v>
      </c>
      <c r="AH14" s="180" t="s">
        <v>236</v>
      </c>
      <c r="AI14" s="126">
        <f t="shared" si="0"/>
        <v>23</v>
      </c>
      <c r="AJ14" s="127">
        <f t="shared" si="1"/>
        <v>8</v>
      </c>
      <c r="AK14" s="127">
        <f t="shared" si="2"/>
        <v>0</v>
      </c>
      <c r="AL14" s="128">
        <f t="shared" si="3"/>
        <v>0</v>
      </c>
      <c r="AM14" s="209"/>
      <c r="AN14" s="185"/>
      <c r="AO14" s="202"/>
    </row>
    <row r="15" spans="2:41" s="157" customFormat="1" ht="24.95" customHeight="1" x14ac:dyDescent="0.25">
      <c r="B15" s="174">
        <v>10</v>
      </c>
      <c r="C15" s="175" t="s">
        <v>11</v>
      </c>
      <c r="D15" s="153" t="s">
        <v>218</v>
      </c>
      <c r="E15" s="151" t="s">
        <v>218</v>
      </c>
      <c r="F15" s="151" t="s">
        <v>218</v>
      </c>
      <c r="G15" s="151" t="s">
        <v>218</v>
      </c>
      <c r="H15" s="151" t="s">
        <v>218</v>
      </c>
      <c r="I15" s="151" t="s">
        <v>217</v>
      </c>
      <c r="J15" s="151" t="s">
        <v>217</v>
      </c>
      <c r="K15" s="151" t="s">
        <v>218</v>
      </c>
      <c r="L15" s="151" t="s">
        <v>218</v>
      </c>
      <c r="M15" s="151" t="s">
        <v>218</v>
      </c>
      <c r="N15" s="151" t="s">
        <v>218</v>
      </c>
      <c r="O15" s="151" t="s">
        <v>218</v>
      </c>
      <c r="P15" s="151" t="s">
        <v>217</v>
      </c>
      <c r="Q15" s="151" t="s">
        <v>217</v>
      </c>
      <c r="R15" s="151" t="s">
        <v>218</v>
      </c>
      <c r="S15" s="151" t="s">
        <v>218</v>
      </c>
      <c r="T15" s="151" t="s">
        <v>218</v>
      </c>
      <c r="U15" s="151" t="s">
        <v>218</v>
      </c>
      <c r="V15" s="151" t="s">
        <v>218</v>
      </c>
      <c r="W15" s="151" t="s">
        <v>217</v>
      </c>
      <c r="X15" s="151" t="s">
        <v>217</v>
      </c>
      <c r="Y15" s="151" t="s">
        <v>218</v>
      </c>
      <c r="Z15" s="151" t="s">
        <v>218</v>
      </c>
      <c r="AA15" s="151" t="s">
        <v>218</v>
      </c>
      <c r="AB15" s="151" t="s">
        <v>218</v>
      </c>
      <c r="AC15" s="151" t="s">
        <v>218</v>
      </c>
      <c r="AD15" s="151" t="s">
        <v>217</v>
      </c>
      <c r="AE15" s="151" t="s">
        <v>217</v>
      </c>
      <c r="AF15" s="151" t="s">
        <v>218</v>
      </c>
      <c r="AG15" s="151" t="s">
        <v>218</v>
      </c>
      <c r="AH15" s="180" t="s">
        <v>218</v>
      </c>
      <c r="AI15" s="126">
        <f>IF(C15="","",COUNTIF(D15:AH15,"T"))</f>
        <v>0</v>
      </c>
      <c r="AJ15" s="127">
        <f t="shared" si="1"/>
        <v>8</v>
      </c>
      <c r="AK15" s="127">
        <f t="shared" si="2"/>
        <v>23</v>
      </c>
      <c r="AL15" s="128">
        <f t="shared" si="3"/>
        <v>0</v>
      </c>
      <c r="AM15" s="209"/>
      <c r="AN15" s="185"/>
      <c r="AO15" s="202"/>
    </row>
    <row r="16" spans="2:41" s="157" customFormat="1" ht="24.95" customHeight="1" x14ac:dyDescent="0.25">
      <c r="B16" s="174"/>
      <c r="C16" s="175"/>
      <c r="D16" s="154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81"/>
      <c r="AI16" s="126" t="str">
        <f>IF(C16="","",COUNTIF(D16:AH16,"T"))</f>
        <v/>
      </c>
      <c r="AJ16" s="127" t="str">
        <f t="shared" si="1"/>
        <v/>
      </c>
      <c r="AK16" s="127" t="str">
        <f t="shared" si="2"/>
        <v/>
      </c>
      <c r="AL16" s="128" t="str">
        <f t="shared" si="3"/>
        <v/>
      </c>
      <c r="AM16" s="209"/>
      <c r="AN16" s="185"/>
      <c r="AO16" s="202"/>
    </row>
    <row r="17" spans="2:41" s="157" customFormat="1" ht="24.95" customHeight="1" x14ac:dyDescent="0.25">
      <c r="B17" s="174"/>
      <c r="C17" s="175"/>
      <c r="D17" s="154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81"/>
      <c r="AI17" s="126" t="str">
        <f t="shared" ref="AI17:AI30" si="4">IF(C17="","",COUNTIF(D17:AH17,"T"))</f>
        <v/>
      </c>
      <c r="AJ17" s="127" t="str">
        <f t="shared" si="1"/>
        <v/>
      </c>
      <c r="AK17" s="127" t="str">
        <f t="shared" si="2"/>
        <v/>
      </c>
      <c r="AL17" s="128" t="str">
        <f t="shared" si="3"/>
        <v/>
      </c>
      <c r="AM17" s="209" t="str">
        <f t="shared" ref="AM17:AM29" si="5">IF(C17="","",(SUM(AI17+AK17+AL17)))</f>
        <v/>
      </c>
      <c r="AN17" s="185" t="str">
        <f t="shared" ref="AN17:AN30" si="6">IF(C17="","",AL17)</f>
        <v/>
      </c>
      <c r="AO17" s="202" t="str">
        <f t="shared" ref="AO17:AO30" si="7">IF(C17="","",(AM17-AL17)/AM17)</f>
        <v/>
      </c>
    </row>
    <row r="18" spans="2:41" s="157" customFormat="1" ht="24.95" customHeight="1" x14ac:dyDescent="0.25">
      <c r="B18" s="174"/>
      <c r="C18" s="175"/>
      <c r="D18" s="154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81"/>
      <c r="AI18" s="126" t="str">
        <f t="shared" si="4"/>
        <v/>
      </c>
      <c r="AJ18" s="127" t="str">
        <f t="shared" si="1"/>
        <v/>
      </c>
      <c r="AK18" s="127" t="str">
        <f t="shared" si="2"/>
        <v/>
      </c>
      <c r="AL18" s="128" t="str">
        <f t="shared" si="3"/>
        <v/>
      </c>
      <c r="AM18" s="209" t="str">
        <f t="shared" si="5"/>
        <v/>
      </c>
      <c r="AN18" s="185" t="str">
        <f t="shared" si="6"/>
        <v/>
      </c>
      <c r="AO18" s="202" t="str">
        <f t="shared" si="7"/>
        <v/>
      </c>
    </row>
    <row r="19" spans="2:41" s="157" customFormat="1" ht="24.95" customHeight="1" x14ac:dyDescent="0.25">
      <c r="B19" s="174"/>
      <c r="C19" s="175"/>
      <c r="D19" s="154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81"/>
      <c r="AI19" s="126" t="str">
        <f t="shared" si="4"/>
        <v/>
      </c>
      <c r="AJ19" s="127" t="str">
        <f t="shared" si="1"/>
        <v/>
      </c>
      <c r="AK19" s="127" t="str">
        <f t="shared" si="2"/>
        <v/>
      </c>
      <c r="AL19" s="128" t="str">
        <f t="shared" si="3"/>
        <v/>
      </c>
      <c r="AM19" s="209" t="str">
        <f t="shared" si="5"/>
        <v/>
      </c>
      <c r="AN19" s="185" t="str">
        <f t="shared" si="6"/>
        <v/>
      </c>
      <c r="AO19" s="202" t="str">
        <f t="shared" si="7"/>
        <v/>
      </c>
    </row>
    <row r="20" spans="2:41" s="157" customFormat="1" ht="24.95" customHeight="1" x14ac:dyDescent="0.25">
      <c r="B20" s="174"/>
      <c r="C20" s="175"/>
      <c r="D20" s="154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81"/>
      <c r="AI20" s="126" t="str">
        <f t="shared" si="4"/>
        <v/>
      </c>
      <c r="AJ20" s="127" t="str">
        <f t="shared" si="1"/>
        <v/>
      </c>
      <c r="AK20" s="127" t="str">
        <f t="shared" si="2"/>
        <v/>
      </c>
      <c r="AL20" s="128" t="str">
        <f t="shared" si="3"/>
        <v/>
      </c>
      <c r="AM20" s="209" t="str">
        <f t="shared" si="5"/>
        <v/>
      </c>
      <c r="AN20" s="185" t="str">
        <f t="shared" si="6"/>
        <v/>
      </c>
      <c r="AO20" s="202" t="str">
        <f t="shared" si="7"/>
        <v/>
      </c>
    </row>
    <row r="21" spans="2:41" s="157" customFormat="1" ht="24.95" customHeight="1" x14ac:dyDescent="0.25">
      <c r="B21" s="174"/>
      <c r="C21" s="175"/>
      <c r="D21" s="154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81"/>
      <c r="AI21" s="126" t="str">
        <f t="shared" si="4"/>
        <v/>
      </c>
      <c r="AJ21" s="127" t="str">
        <f t="shared" si="1"/>
        <v/>
      </c>
      <c r="AK21" s="127" t="str">
        <f t="shared" si="2"/>
        <v/>
      </c>
      <c r="AL21" s="128" t="str">
        <f t="shared" si="3"/>
        <v/>
      </c>
      <c r="AM21" s="209" t="str">
        <f t="shared" si="5"/>
        <v/>
      </c>
      <c r="AN21" s="185" t="str">
        <f t="shared" si="6"/>
        <v/>
      </c>
      <c r="AO21" s="202" t="str">
        <f t="shared" si="7"/>
        <v/>
      </c>
    </row>
    <row r="22" spans="2:41" s="157" customFormat="1" ht="24.95" customHeight="1" x14ac:dyDescent="0.25">
      <c r="B22" s="174"/>
      <c r="C22" s="175"/>
      <c r="D22" s="154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81"/>
      <c r="AI22" s="126" t="str">
        <f t="shared" si="4"/>
        <v/>
      </c>
      <c r="AJ22" s="127" t="str">
        <f t="shared" si="1"/>
        <v/>
      </c>
      <c r="AK22" s="127" t="str">
        <f t="shared" si="2"/>
        <v/>
      </c>
      <c r="AL22" s="128" t="str">
        <f t="shared" si="3"/>
        <v/>
      </c>
      <c r="AM22" s="209" t="str">
        <f t="shared" si="5"/>
        <v/>
      </c>
      <c r="AN22" s="185" t="str">
        <f t="shared" si="6"/>
        <v/>
      </c>
      <c r="AO22" s="202" t="str">
        <f t="shared" si="7"/>
        <v/>
      </c>
    </row>
    <row r="23" spans="2:41" s="157" customFormat="1" ht="24.95" customHeight="1" x14ac:dyDescent="0.25">
      <c r="B23" s="174"/>
      <c r="C23" s="175"/>
      <c r="D23" s="154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81"/>
      <c r="AI23" s="126" t="str">
        <f t="shared" si="4"/>
        <v/>
      </c>
      <c r="AJ23" s="127" t="str">
        <f t="shared" si="1"/>
        <v/>
      </c>
      <c r="AK23" s="127" t="str">
        <f t="shared" si="2"/>
        <v/>
      </c>
      <c r="AL23" s="128" t="str">
        <f t="shared" si="3"/>
        <v/>
      </c>
      <c r="AM23" s="209" t="str">
        <f t="shared" si="5"/>
        <v/>
      </c>
      <c r="AN23" s="185" t="str">
        <f t="shared" si="6"/>
        <v/>
      </c>
      <c r="AO23" s="202" t="str">
        <f t="shared" si="7"/>
        <v/>
      </c>
    </row>
    <row r="24" spans="2:41" s="157" customFormat="1" ht="24.95" customHeight="1" x14ac:dyDescent="0.25">
      <c r="B24" s="174"/>
      <c r="C24" s="175"/>
      <c r="D24" s="154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81"/>
      <c r="AI24" s="126" t="str">
        <f t="shared" si="4"/>
        <v/>
      </c>
      <c r="AJ24" s="127" t="str">
        <f t="shared" si="1"/>
        <v/>
      </c>
      <c r="AK24" s="127" t="str">
        <f t="shared" si="2"/>
        <v/>
      </c>
      <c r="AL24" s="128" t="str">
        <f t="shared" si="3"/>
        <v/>
      </c>
      <c r="AM24" s="209" t="str">
        <f t="shared" si="5"/>
        <v/>
      </c>
      <c r="AN24" s="185" t="str">
        <f t="shared" si="6"/>
        <v/>
      </c>
      <c r="AO24" s="202" t="str">
        <f t="shared" si="7"/>
        <v/>
      </c>
    </row>
    <row r="25" spans="2:41" s="157" customFormat="1" ht="24.95" customHeight="1" x14ac:dyDescent="0.25">
      <c r="B25" s="174"/>
      <c r="C25" s="175"/>
      <c r="D25" s="154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81"/>
      <c r="AI25" s="126" t="str">
        <f t="shared" si="4"/>
        <v/>
      </c>
      <c r="AJ25" s="127" t="str">
        <f t="shared" si="1"/>
        <v/>
      </c>
      <c r="AK25" s="127" t="str">
        <f t="shared" si="2"/>
        <v/>
      </c>
      <c r="AL25" s="128" t="str">
        <f t="shared" si="3"/>
        <v/>
      </c>
      <c r="AM25" s="209" t="str">
        <f t="shared" si="5"/>
        <v/>
      </c>
      <c r="AN25" s="185" t="str">
        <f t="shared" si="6"/>
        <v/>
      </c>
      <c r="AO25" s="202" t="str">
        <f t="shared" si="7"/>
        <v/>
      </c>
    </row>
    <row r="26" spans="2:41" s="157" customFormat="1" ht="24.95" customHeight="1" x14ac:dyDescent="0.25">
      <c r="B26" s="174"/>
      <c r="C26" s="175"/>
      <c r="D26" s="154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81"/>
      <c r="AI26" s="126" t="str">
        <f t="shared" si="4"/>
        <v/>
      </c>
      <c r="AJ26" s="127" t="str">
        <f t="shared" si="1"/>
        <v/>
      </c>
      <c r="AK26" s="127" t="str">
        <f t="shared" si="2"/>
        <v/>
      </c>
      <c r="AL26" s="128" t="str">
        <f t="shared" si="3"/>
        <v/>
      </c>
      <c r="AM26" s="209" t="str">
        <f t="shared" si="5"/>
        <v/>
      </c>
      <c r="AN26" s="185" t="str">
        <f t="shared" si="6"/>
        <v/>
      </c>
      <c r="AO26" s="202" t="str">
        <f t="shared" si="7"/>
        <v/>
      </c>
    </row>
    <row r="27" spans="2:41" s="157" customFormat="1" ht="24.95" customHeight="1" x14ac:dyDescent="0.25">
      <c r="B27" s="174"/>
      <c r="C27" s="175"/>
      <c r="D27" s="154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81"/>
      <c r="AI27" s="126" t="str">
        <f t="shared" si="4"/>
        <v/>
      </c>
      <c r="AJ27" s="127" t="str">
        <f t="shared" si="1"/>
        <v/>
      </c>
      <c r="AK27" s="127" t="str">
        <f t="shared" si="2"/>
        <v/>
      </c>
      <c r="AL27" s="128" t="str">
        <f t="shared" si="3"/>
        <v/>
      </c>
      <c r="AM27" s="209" t="str">
        <f t="shared" si="5"/>
        <v/>
      </c>
      <c r="AN27" s="185" t="str">
        <f t="shared" si="6"/>
        <v/>
      </c>
      <c r="AO27" s="202" t="str">
        <f t="shared" si="7"/>
        <v/>
      </c>
    </row>
    <row r="28" spans="2:41" s="157" customFormat="1" ht="24.95" customHeight="1" x14ac:dyDescent="0.25">
      <c r="B28" s="174"/>
      <c r="C28" s="175"/>
      <c r="D28" s="154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81"/>
      <c r="AI28" s="126" t="str">
        <f t="shared" si="4"/>
        <v/>
      </c>
      <c r="AJ28" s="127" t="str">
        <f t="shared" si="1"/>
        <v/>
      </c>
      <c r="AK28" s="127" t="str">
        <f t="shared" si="2"/>
        <v/>
      </c>
      <c r="AL28" s="128" t="str">
        <f t="shared" si="3"/>
        <v/>
      </c>
      <c r="AM28" s="209" t="str">
        <f t="shared" si="5"/>
        <v/>
      </c>
      <c r="AN28" s="185" t="str">
        <f t="shared" si="6"/>
        <v/>
      </c>
      <c r="AO28" s="202" t="str">
        <f t="shared" si="7"/>
        <v/>
      </c>
    </row>
    <row r="29" spans="2:41" s="157" customFormat="1" ht="24.95" customHeight="1" x14ac:dyDescent="0.25">
      <c r="B29" s="174"/>
      <c r="C29" s="175"/>
      <c r="D29" s="154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81"/>
      <c r="AI29" s="126" t="str">
        <f t="shared" si="4"/>
        <v/>
      </c>
      <c r="AJ29" s="127" t="str">
        <f t="shared" si="1"/>
        <v/>
      </c>
      <c r="AK29" s="127" t="str">
        <f t="shared" si="2"/>
        <v/>
      </c>
      <c r="AL29" s="128" t="str">
        <f t="shared" si="3"/>
        <v/>
      </c>
      <c r="AM29" s="209" t="str">
        <f t="shared" si="5"/>
        <v/>
      </c>
      <c r="AN29" s="185" t="str">
        <f t="shared" si="6"/>
        <v/>
      </c>
      <c r="AO29" s="202" t="str">
        <f t="shared" si="7"/>
        <v/>
      </c>
    </row>
    <row r="30" spans="2:41" s="157" customFormat="1" ht="24.95" customHeight="1" thickBot="1" x14ac:dyDescent="0.3">
      <c r="B30" s="176"/>
      <c r="C30" s="177"/>
      <c r="D30" s="155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82"/>
      <c r="AI30" s="187" t="str">
        <f t="shared" si="4"/>
        <v/>
      </c>
      <c r="AJ30" s="186" t="str">
        <f t="shared" si="1"/>
        <v/>
      </c>
      <c r="AK30" s="186" t="str">
        <f t="shared" si="2"/>
        <v/>
      </c>
      <c r="AL30" s="188" t="str">
        <f t="shared" si="3"/>
        <v/>
      </c>
      <c r="AM30" s="210" t="str">
        <f t="shared" ref="AM30" si="8">IF(C30="","",(SUM(AI30+AK30+AL30)))</f>
        <v/>
      </c>
      <c r="AN30" s="185" t="str">
        <f t="shared" si="6"/>
        <v/>
      </c>
      <c r="AO30" s="203" t="str">
        <f t="shared" si="7"/>
        <v/>
      </c>
    </row>
    <row r="31" spans="2:41" s="157" customFormat="1" ht="30" customHeight="1" thickBot="1" x14ac:dyDescent="0.3">
      <c r="B31" s="163"/>
      <c r="C31" s="163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366" t="s">
        <v>244</v>
      </c>
      <c r="AJ31" s="372"/>
      <c r="AK31" s="372"/>
      <c r="AL31" s="372"/>
      <c r="AM31" s="372"/>
      <c r="AN31" s="367"/>
      <c r="AO31" s="165"/>
    </row>
    <row r="32" spans="2:41" s="157" customFormat="1" ht="24.95" customHeight="1" thickBot="1" x14ac:dyDescent="0.3">
      <c r="B32" s="366" t="s">
        <v>221</v>
      </c>
      <c r="C32" s="367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</row>
    <row r="33" spans="2:41" s="157" customFormat="1" ht="24.95" customHeight="1" x14ac:dyDescent="0.25">
      <c r="B33" s="125" t="s">
        <v>236</v>
      </c>
      <c r="C33" s="195" t="s">
        <v>237</v>
      </c>
      <c r="D33" s="178"/>
      <c r="E33" s="178" t="s">
        <v>213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</row>
    <row r="34" spans="2:41" s="157" customFormat="1" ht="24.95" customHeight="1" x14ac:dyDescent="0.25">
      <c r="B34" s="129" t="s">
        <v>217</v>
      </c>
      <c r="C34" s="196" t="s">
        <v>220</v>
      </c>
      <c r="D34" s="178"/>
      <c r="E34" s="178" t="s">
        <v>213</v>
      </c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</row>
    <row r="35" spans="2:41" s="157" customFormat="1" ht="24.95" customHeight="1" x14ac:dyDescent="0.25">
      <c r="B35" s="129" t="s">
        <v>218</v>
      </c>
      <c r="C35" s="196" t="s">
        <v>219</v>
      </c>
      <c r="D35" s="178"/>
      <c r="E35" s="178" t="s">
        <v>213</v>
      </c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</row>
    <row r="36" spans="2:41" s="157" customFormat="1" ht="24.95" customHeight="1" thickBot="1" x14ac:dyDescent="0.3">
      <c r="B36" s="130" t="s">
        <v>41</v>
      </c>
      <c r="C36" s="197" t="s">
        <v>215</v>
      </c>
      <c r="D36" s="178"/>
      <c r="E36" s="178" t="s">
        <v>213</v>
      </c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</row>
    <row r="37" spans="2:41" s="157" customFormat="1" ht="15" x14ac:dyDescent="0.25">
      <c r="B37" s="156"/>
      <c r="C37" s="156"/>
      <c r="D37" s="16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</row>
    <row r="38" spans="2:41" s="157" customFormat="1" ht="15" x14ac:dyDescent="0.25">
      <c r="B38" s="156"/>
      <c r="C38" s="156"/>
      <c r="D38" s="156"/>
      <c r="E38" s="156"/>
      <c r="F38" s="166"/>
      <c r="G38" s="166"/>
      <c r="H38" s="156"/>
      <c r="I38" s="156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156"/>
      <c r="V38" s="156"/>
      <c r="W38" s="156"/>
      <c r="X38" s="156"/>
    </row>
    <row r="39" spans="2:41" s="157" customFormat="1" ht="15" x14ac:dyDescent="0.25">
      <c r="F39" s="167"/>
      <c r="G39" s="166"/>
    </row>
    <row r="40" spans="2:41" s="157" customFormat="1" ht="15" x14ac:dyDescent="0.25">
      <c r="F40" s="167"/>
      <c r="G40" s="166"/>
    </row>
    <row r="41" spans="2:41" s="157" customFormat="1" ht="15" x14ac:dyDescent="0.25">
      <c r="F41" s="167"/>
      <c r="G41" s="166"/>
      <c r="AM41" s="168" t="s">
        <v>222</v>
      </c>
      <c r="AN41" s="199"/>
    </row>
    <row r="42" spans="2:41" ht="15" x14ac:dyDescent="0.25">
      <c r="B42" s="22"/>
      <c r="C42" s="22"/>
      <c r="D42" s="22"/>
      <c r="E42" s="22"/>
      <c r="F42" s="169"/>
      <c r="G42" s="17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171" t="s">
        <v>223</v>
      </c>
      <c r="AN42" s="200"/>
      <c r="AO42" s="22"/>
    </row>
    <row r="43" spans="2:41" ht="15" x14ac:dyDescent="0.25">
      <c r="B43" s="22"/>
      <c r="C43" s="22"/>
      <c r="D43" s="22"/>
      <c r="E43" s="22"/>
      <c r="F43" s="169"/>
      <c r="G43" s="170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171" t="s">
        <v>224</v>
      </c>
      <c r="AN43" s="200"/>
      <c r="AO43" s="22"/>
    </row>
    <row r="44" spans="2:41" ht="15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AM44" s="171" t="s">
        <v>225</v>
      </c>
      <c r="AN44" s="200"/>
      <c r="AO44" s="22"/>
    </row>
    <row r="45" spans="2:41" ht="15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AM45" s="171" t="s">
        <v>226</v>
      </c>
      <c r="AN45" s="200"/>
      <c r="AO45" s="22"/>
    </row>
    <row r="46" spans="2:41" ht="15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AM46" s="171" t="s">
        <v>227</v>
      </c>
      <c r="AN46" s="200"/>
      <c r="AO46" s="22"/>
    </row>
    <row r="47" spans="2:41" ht="15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AM47" s="171" t="s">
        <v>228</v>
      </c>
      <c r="AN47" s="200"/>
      <c r="AO47" s="22"/>
    </row>
    <row r="48" spans="2:41" ht="15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AM48" s="171" t="s">
        <v>229</v>
      </c>
      <c r="AN48" s="200"/>
      <c r="AO48" s="22"/>
    </row>
    <row r="49" spans="2:41" ht="15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AM49" s="171" t="s">
        <v>230</v>
      </c>
      <c r="AN49" s="200"/>
      <c r="AO49" s="22"/>
    </row>
    <row r="50" spans="2:41" ht="15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AM50" s="171" t="s">
        <v>231</v>
      </c>
      <c r="AN50" s="200"/>
      <c r="AO50" s="22"/>
    </row>
    <row r="51" spans="2:41" ht="15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AM51" s="171" t="s">
        <v>232</v>
      </c>
      <c r="AN51" s="200"/>
      <c r="AO51" s="22"/>
    </row>
    <row r="52" spans="2:41" ht="15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AM52" s="171" t="s">
        <v>233</v>
      </c>
      <c r="AN52" s="200"/>
      <c r="AO52" s="22"/>
    </row>
    <row r="53" spans="2:41" ht="15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AM53" s="171" t="s">
        <v>234</v>
      </c>
      <c r="AN53" s="200"/>
      <c r="AO53" s="22"/>
    </row>
    <row r="54" spans="2:41" ht="15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AO54" s="22"/>
    </row>
    <row r="55" spans="2:41" ht="15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2:41" ht="15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2:41" ht="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2:41" ht="15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2:41" ht="15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2:41" ht="15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2:41" ht="15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2:41" ht="15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2:41" ht="15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2:41" ht="15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2:41" ht="15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2:41" ht="15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2:41" ht="15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2:41" ht="15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2:41" ht="15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2:41" ht="15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2:41" ht="15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2:41" ht="15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2:41" ht="15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2:41" ht="15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2:41" ht="15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2:41" ht="15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2:41" ht="15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2:41" ht="15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2:41" ht="15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2:41" ht="15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2:41" ht="15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  <row r="82" spans="2:41" ht="15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2:41" ht="15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2:41" ht="15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</row>
    <row r="85" spans="2:41" ht="15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</row>
    <row r="86" spans="2:41" ht="15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</row>
    <row r="87" spans="2:41" ht="15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</row>
    <row r="88" spans="2:41" ht="15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</row>
    <row r="89" spans="2:41" ht="15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</row>
    <row r="90" spans="2:41" ht="15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</row>
    <row r="91" spans="2:41" ht="15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</row>
    <row r="92" spans="2:41" ht="15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</row>
    <row r="93" spans="2:41" ht="15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</row>
    <row r="94" spans="2:41" ht="15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</row>
    <row r="95" spans="2:41" ht="15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</row>
    <row r="96" spans="2:41" ht="15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</row>
    <row r="97" spans="2:41" ht="1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</row>
    <row r="98" spans="2:41" ht="1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</row>
    <row r="99" spans="2:41" ht="1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</row>
    <row r="100" spans="2:41" ht="1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</row>
    <row r="101" spans="2:41" ht="1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</row>
    <row r="102" spans="2:41" ht="1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</row>
    <row r="103" spans="2:41" ht="1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</row>
    <row r="104" spans="2:41" ht="1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</row>
    <row r="105" spans="2:41" ht="1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</row>
    <row r="106" spans="2:41" ht="1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</row>
    <row r="107" spans="2:41" ht="1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</row>
    <row r="108" spans="2:41" ht="1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</row>
    <row r="109" spans="2:41" ht="1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2:41" ht="1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</row>
    <row r="111" spans="2:41" ht="1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</row>
    <row r="112" spans="2:41" ht="1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</row>
    <row r="113" spans="2:41" ht="1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</row>
    <row r="114" spans="2:41" ht="1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2:41" ht="1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2:41" ht="1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</row>
    <row r="117" spans="2:41" ht="1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</row>
    <row r="118" spans="2:41" ht="1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</row>
    <row r="119" spans="2:41" ht="1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</row>
    <row r="120" spans="2:41" ht="1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2:41" ht="1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2:41" ht="15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2:41" ht="15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2:41" ht="15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2:41" ht="15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2:41" ht="15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2:41" ht="15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2:41" ht="15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2:41" ht="15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2:41" ht="15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2:41" ht="15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2:41" ht="15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2:41" ht="15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2:41" ht="15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2:41" ht="15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2:41" ht="15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2:41" ht="15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2:41" ht="15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2:41" ht="15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2:41" ht="15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2:41" ht="15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2:41" ht="15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2:41" ht="15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2:41" ht="15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  <row r="145" spans="2:41" ht="1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</row>
    <row r="146" spans="2:41" ht="1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</row>
    <row r="147" spans="2:41" ht="1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</row>
    <row r="148" spans="2:41" ht="1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</row>
    <row r="149" spans="2:41" ht="15" x14ac:dyDescent="0.25"/>
    <row r="150" spans="2:41" ht="15" x14ac:dyDescent="0.25"/>
    <row r="151" spans="2:41" ht="15" x14ac:dyDescent="0.25"/>
    <row r="152" spans="2:41" ht="15" x14ac:dyDescent="0.25"/>
    <row r="153" spans="2:41" ht="15" x14ac:dyDescent="0.25"/>
    <row r="154" spans="2:41" s="20" customFormat="1" ht="15" x14ac:dyDescent="0.25"/>
    <row r="155" spans="2:41" s="20" customFormat="1" ht="15" x14ac:dyDescent="0.25"/>
    <row r="156" spans="2:41" s="20" customFormat="1" ht="15" customHeight="1" x14ac:dyDescent="0.25"/>
    <row r="157" spans="2:41" s="20" customFormat="1" ht="15" customHeight="1" x14ac:dyDescent="0.25"/>
    <row r="158" spans="2:41" s="20" customFormat="1" ht="15" customHeight="1" x14ac:dyDescent="0.25"/>
    <row r="159" spans="2:41" ht="15" customHeight="1" x14ac:dyDescent="0.25"/>
    <row r="160" spans="2:41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</sheetData>
  <mergeCells count="10">
    <mergeCell ref="AI4:AL4"/>
    <mergeCell ref="AM4:AO4"/>
    <mergeCell ref="AI31:AN31"/>
    <mergeCell ref="AM2:AN2"/>
    <mergeCell ref="B2:AH2"/>
    <mergeCell ref="J38:T38"/>
    <mergeCell ref="D4:AH4"/>
    <mergeCell ref="B4:B5"/>
    <mergeCell ref="C4:C5"/>
    <mergeCell ref="B32:C32"/>
  </mergeCells>
  <conditionalFormatting sqref="D6:AH30">
    <cfRule type="containsText" dxfId="0" priority="7" operator="containsText" text="F">
      <formula>NOT(ISERROR(SEARCH("F",D6)))</formula>
    </cfRule>
  </conditionalFormatting>
  <dataValidations count="2">
    <dataValidation type="list" allowBlank="1" showInputMessage="1" showErrorMessage="1" sqref="D6:AH30">
      <formula1>$B$33:$B$36</formula1>
    </dataValidation>
    <dataValidation type="list" allowBlank="1" showInputMessage="1" showErrorMessage="1" sqref="AJ2:AM2">
      <formula1>$AM$42:$AM$53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AVALIAÇÃO</vt:lpstr>
      <vt:lpstr>1 e 2 Execução e Qualidade</vt:lpstr>
      <vt:lpstr>3 Encargos</vt:lpstr>
      <vt:lpstr>4 e 5 Dctos Empregados</vt:lpstr>
      <vt:lpstr>6 Faltas</vt:lpstr>
      <vt:lpstr>Plan1</vt:lpstr>
      <vt:lpstr>'1 e 2 Execução e Qualidade'!Area_de_impressao</vt:lpstr>
      <vt:lpstr>'3 Encargos'!Area_de_impressao</vt:lpstr>
      <vt:lpstr>'4 e 5 Dctos Empregados'!Area_de_impressao</vt:lpstr>
      <vt:lpstr>'6 Faltas'!Area_de_impressao</vt:lpstr>
    </vt:vector>
  </TitlesOfParts>
  <Company>Serviço Social do Comércio - SESC-PR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VINICIUS FERREIRA PIRES</dc:creator>
  <cp:lastModifiedBy>EDSON DE MORAIS</cp:lastModifiedBy>
  <cp:lastPrinted>2021-07-27T12:58:36Z</cp:lastPrinted>
  <dcterms:created xsi:type="dcterms:W3CDTF">2021-01-28T17:44:49Z</dcterms:created>
  <dcterms:modified xsi:type="dcterms:W3CDTF">2023-08-04T20:08:31Z</dcterms:modified>
</cp:coreProperties>
</file>